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70" tabRatio="638" firstSheet="6" activeTab="6"/>
  </bookViews>
  <sheets>
    <sheet name="拟录取名单上报表（专业学位设计学一志愿后23人）" sheetId="1" state="hidden" r:id="rId1"/>
    <sheet name="拟录取名单上报表（专业学位艺术设计） " sheetId="2" state="hidden" r:id="rId2"/>
    <sheet name="拟录取名单上报表（工业设计工程）" sheetId="3" state="hidden" r:id="rId3"/>
    <sheet name="拟录取名单上报表（机械设计及理论） " sheetId="4" state="hidden" r:id="rId4"/>
    <sheet name="各科复试平均成绩（专业学位）" sheetId="5" state="hidden" r:id="rId5"/>
    <sheet name="各科复试平均成绩（学术型）" sheetId="6" state="hidden" r:id="rId6"/>
    <sheet name="拟录取名单（专业学位)" sheetId="7" r:id="rId7"/>
    <sheet name="拟录取名单（学术型）" sheetId="8" r:id="rId8"/>
  </sheets>
  <definedNames>
    <definedName name="_xlnm._FilterDatabase" localSheetId="0" hidden="1">'拟录取名单上报表（专业学位设计学一志愿后23人）'!$A$4:$U$27</definedName>
    <definedName name="_xlnm._FilterDatabase" localSheetId="1" hidden="1">'拟录取名单上报表（专业学位艺术设计） '!$A$4:$U$19</definedName>
    <definedName name="_xlnm.Print_Titles" localSheetId="5">'各科复试平均成绩（学术型）'!$1:$3</definedName>
    <definedName name="_xlnm.Print_Titles" localSheetId="4">'各科复试平均成绩（专业学位）'!$1:$3</definedName>
    <definedName name="_xlnm.Print_Titles" localSheetId="2">'拟录取名单上报表（工业设计工程）'!$1:$4</definedName>
  </definedNames>
  <calcPr fullCalcOnLoad="1"/>
</workbook>
</file>

<file path=xl/sharedStrings.xml><?xml version="1.0" encoding="utf-8"?>
<sst xmlns="http://schemas.openxmlformats.org/spreadsheetml/2006/main" count="1281" uniqueCount="470">
  <si>
    <t>设计与艺术学院2013年可自愿申请调剂硕士研究生拟录取名单（专业学位）</t>
  </si>
  <si>
    <t>制表人：</t>
  </si>
  <si>
    <t>学院负责人签字（学院盖章）：</t>
  </si>
  <si>
    <t>导师考核成绩30％</t>
  </si>
  <si>
    <t>综合面试成绩50％</t>
  </si>
  <si>
    <t>平时在校成绩20％</t>
  </si>
  <si>
    <t>排名</t>
  </si>
  <si>
    <t>准考证号</t>
  </si>
  <si>
    <t>姓名</t>
  </si>
  <si>
    <t>报考/调剂专业</t>
  </si>
  <si>
    <t>政治</t>
  </si>
  <si>
    <t>外语</t>
  </si>
  <si>
    <t>业务课1</t>
  </si>
  <si>
    <t>业务课2</t>
  </si>
  <si>
    <t>总分</t>
  </si>
  <si>
    <t>初试成绩40%（非统考数学专业）
初试成绩110%x40%（统考数学专业</t>
  </si>
  <si>
    <t>各科复试笔试平均成绩</t>
  </si>
  <si>
    <t>导师考核成绩</t>
  </si>
  <si>
    <t>综合面试成绩</t>
  </si>
  <si>
    <t>平时在校成绩</t>
  </si>
  <si>
    <t>总成绩</t>
  </si>
  <si>
    <t>导师</t>
  </si>
  <si>
    <t>备注</t>
  </si>
  <si>
    <t>备注1</t>
  </si>
  <si>
    <t>107083161140594</t>
  </si>
  <si>
    <t>谢冉</t>
  </si>
  <si>
    <t>艺术设计（影视）</t>
  </si>
  <si>
    <t>陈满儒</t>
  </si>
  <si>
    <t>调剂</t>
  </si>
  <si>
    <t>待录取2</t>
  </si>
  <si>
    <t>107083161140620</t>
  </si>
  <si>
    <t>周柯</t>
  </si>
  <si>
    <t>107083161140591</t>
  </si>
  <si>
    <t>范洁</t>
  </si>
  <si>
    <t>李亚铭</t>
  </si>
  <si>
    <t>107083161140622</t>
  </si>
  <si>
    <t>张琼</t>
  </si>
  <si>
    <t>107083161140637</t>
  </si>
  <si>
    <t>林佳颖</t>
  </si>
  <si>
    <t>马立军</t>
  </si>
  <si>
    <t>107083111660874</t>
  </si>
  <si>
    <t>王旻</t>
  </si>
  <si>
    <t>王秀峰</t>
  </si>
  <si>
    <t>107083161140632</t>
  </si>
  <si>
    <t>李朋鲛</t>
  </si>
  <si>
    <t>107083161140621</t>
  </si>
  <si>
    <t>罗维</t>
  </si>
  <si>
    <t>107083161140615</t>
  </si>
  <si>
    <t>李月娇</t>
  </si>
  <si>
    <t>107083161140618</t>
  </si>
  <si>
    <t>曹冉</t>
  </si>
  <si>
    <t>107083161140635</t>
  </si>
  <si>
    <t>王和彬</t>
  </si>
  <si>
    <t>107083161140593</t>
  </si>
  <si>
    <t>雷一鸣</t>
  </si>
  <si>
    <t>张慨</t>
  </si>
  <si>
    <t>107083161140626</t>
  </si>
  <si>
    <t>郭淼</t>
  </si>
  <si>
    <t>乔现玲</t>
  </si>
  <si>
    <t>107083161140612</t>
  </si>
  <si>
    <t>胡梦瑶</t>
  </si>
  <si>
    <t>107083161140614</t>
  </si>
  <si>
    <t>武彤</t>
  </si>
  <si>
    <t>107083161140665</t>
  </si>
  <si>
    <t>牛牧</t>
  </si>
  <si>
    <t>艺术设计（动画）</t>
  </si>
  <si>
    <t>王文中</t>
  </si>
  <si>
    <t>107083161140664</t>
  </si>
  <si>
    <t>史珂</t>
  </si>
  <si>
    <t>107083161140584</t>
  </si>
  <si>
    <t>高雅</t>
  </si>
  <si>
    <t>艺术设计（服装）</t>
  </si>
  <si>
    <t>107083161140551</t>
  </si>
  <si>
    <t>安胜男</t>
  </si>
  <si>
    <t>艺术设计（工设）</t>
  </si>
  <si>
    <t>王伟伟</t>
  </si>
  <si>
    <t>107083161140556</t>
  </si>
  <si>
    <t>周安琪</t>
  </si>
  <si>
    <t>胡志刚</t>
  </si>
  <si>
    <t>107083141100859</t>
  </si>
  <si>
    <t>杨袁</t>
  </si>
  <si>
    <t>贺雪梅</t>
  </si>
  <si>
    <t>107083161140549</t>
  </si>
  <si>
    <t>张励</t>
  </si>
  <si>
    <t>刘子建</t>
  </si>
  <si>
    <t>107083161140678</t>
  </si>
  <si>
    <t>王金霞</t>
  </si>
  <si>
    <t>艺术设计（视觉）</t>
  </si>
  <si>
    <t>填表说明：</t>
  </si>
  <si>
    <t>1、按学术型和专业学位分别填表上报。
2、排名按推免、一志愿、调剂考生顺序进行，排名顺序按（推免、一志愿、调剂）三类分别由高到低向下排列。
3、学院需上报《各科复试笔试成绩》，对加试考生需登记两项成绩。
4、各学院拟录取名单及各科复试笔试成绩单最迟4月19日11:00前盖章、主管领导签字报研究生研招办，电子版发至wuluyang@sust.edu.cn。
5、待录取考生顺延至相应录取类型之后。
6、注意严格审核考生准考证号，保证准考证号准确无误。</t>
  </si>
  <si>
    <t>107085161140427</t>
  </si>
  <si>
    <t>李超</t>
  </si>
  <si>
    <t>艺术学理论</t>
  </si>
  <si>
    <t>一志愿</t>
  </si>
  <si>
    <t>拟录取</t>
  </si>
  <si>
    <t>107085161140422</t>
  </si>
  <si>
    <t>李思美</t>
  </si>
  <si>
    <t>米高峰</t>
  </si>
  <si>
    <t>107085114120743</t>
  </si>
  <si>
    <t>王少杰</t>
  </si>
  <si>
    <t>107085161140431</t>
  </si>
  <si>
    <t>艾东旭</t>
  </si>
  <si>
    <t>107085161140415</t>
  </si>
  <si>
    <t>宋金林</t>
  </si>
  <si>
    <t>107085161140424</t>
  </si>
  <si>
    <t>王甜甜</t>
  </si>
  <si>
    <t>沈浩</t>
  </si>
  <si>
    <t>104595410490033</t>
  </si>
  <si>
    <t>将雯晓</t>
  </si>
  <si>
    <t>104865114017098</t>
  </si>
  <si>
    <t>周娇</t>
  </si>
  <si>
    <t>103315210000030</t>
  </si>
  <si>
    <t>赵鹏</t>
  </si>
  <si>
    <t>107085161140442</t>
  </si>
  <si>
    <t>郭羽</t>
  </si>
  <si>
    <t>美术学</t>
  </si>
  <si>
    <t>107085161140445</t>
  </si>
  <si>
    <t>闫炎</t>
  </si>
  <si>
    <t>107295001010073</t>
  </si>
  <si>
    <t>范文慧</t>
  </si>
  <si>
    <t>107185612201109</t>
  </si>
  <si>
    <t>阔思偲</t>
  </si>
  <si>
    <t>106105130400010</t>
  </si>
  <si>
    <t>陈星宇</t>
  </si>
  <si>
    <t>106975161160841</t>
  </si>
  <si>
    <t>张坤</t>
  </si>
  <si>
    <t>107085107080089</t>
  </si>
  <si>
    <t>魏婷</t>
  </si>
  <si>
    <t>设计学</t>
  </si>
  <si>
    <t>推免</t>
  </si>
  <si>
    <t>107085107240116</t>
  </si>
  <si>
    <t>李雪芹</t>
  </si>
  <si>
    <t>107085107080091</t>
  </si>
  <si>
    <t>张云彦</t>
  </si>
  <si>
    <t>107085107080092</t>
  </si>
  <si>
    <t>乔振亚</t>
  </si>
  <si>
    <t>107085107080093</t>
  </si>
  <si>
    <t>鹿丹琼</t>
  </si>
  <si>
    <t>107085361140606</t>
  </si>
  <si>
    <t>时晓楠</t>
  </si>
  <si>
    <t>詹秦川</t>
  </si>
  <si>
    <t>107085161140468</t>
  </si>
  <si>
    <t>张倩芸</t>
  </si>
  <si>
    <t>周莉英</t>
  </si>
  <si>
    <t>107085161140461</t>
  </si>
  <si>
    <t>王梓萌</t>
  </si>
  <si>
    <t>107085161140458</t>
  </si>
  <si>
    <t>梁颢</t>
  </si>
  <si>
    <t>陈丹</t>
  </si>
  <si>
    <t>107085161140473</t>
  </si>
  <si>
    <t>张翊吾</t>
  </si>
  <si>
    <t>107085161140475</t>
  </si>
  <si>
    <t>赵倩莹</t>
  </si>
  <si>
    <t>107085161140489</t>
  </si>
  <si>
    <t>焦俊丽</t>
  </si>
  <si>
    <t>107085161140453</t>
  </si>
  <si>
    <t>万韵菲</t>
  </si>
  <si>
    <t>107085161140456</t>
  </si>
  <si>
    <t>赵梦飞</t>
  </si>
  <si>
    <t>107085107080090</t>
  </si>
  <si>
    <t>孙泽明</t>
  </si>
  <si>
    <t>工业设计工程</t>
  </si>
  <si>
    <t>107085101280113</t>
  </si>
  <si>
    <t>姚茸茸</t>
  </si>
  <si>
    <t>107085161140333</t>
  </si>
  <si>
    <t>刘兰</t>
  </si>
  <si>
    <t>107085161140340</t>
  </si>
  <si>
    <t>左婉琳</t>
  </si>
  <si>
    <t>107085141290717</t>
  </si>
  <si>
    <t>董小妮</t>
  </si>
  <si>
    <t>107085161140329</t>
  </si>
  <si>
    <t>梁佩</t>
  </si>
  <si>
    <t>107085161140346</t>
  </si>
  <si>
    <t>焦菲若</t>
  </si>
  <si>
    <t>107085161140348</t>
  </si>
  <si>
    <t>米萧颖</t>
  </si>
  <si>
    <t>107085161140342</t>
  </si>
  <si>
    <t>李河滨</t>
  </si>
  <si>
    <t>107085161140330</t>
  </si>
  <si>
    <t>汪雪萌</t>
  </si>
  <si>
    <t>107085113040716</t>
  </si>
  <si>
    <t>马宁</t>
  </si>
  <si>
    <t>107085161140332</t>
  </si>
  <si>
    <t>李毅</t>
  </si>
  <si>
    <t>107085161140331</t>
  </si>
  <si>
    <t>宋云彪</t>
  </si>
  <si>
    <t>107085161140328</t>
  </si>
  <si>
    <t>郭丹丹</t>
  </si>
  <si>
    <t>孙德强</t>
  </si>
  <si>
    <t>107085161140349</t>
  </si>
  <si>
    <t>刘明蔚</t>
  </si>
  <si>
    <t>107085161140345</t>
  </si>
  <si>
    <t>张兆松</t>
  </si>
  <si>
    <t>107085161140347</t>
  </si>
  <si>
    <t>任肇</t>
  </si>
  <si>
    <t>107085161140540</t>
  </si>
  <si>
    <t>刘鑫鑫</t>
  </si>
  <si>
    <t>美术</t>
  </si>
  <si>
    <t>107085161140534</t>
  </si>
  <si>
    <t>杨炜怡</t>
  </si>
  <si>
    <t>107085161140538</t>
  </si>
  <si>
    <t>李楠</t>
  </si>
  <si>
    <t>107085161140536</t>
  </si>
  <si>
    <t>王敏</t>
  </si>
  <si>
    <t>107085161140531</t>
  </si>
  <si>
    <t>杜学良</t>
  </si>
  <si>
    <t>107085102250117</t>
  </si>
  <si>
    <t>陈俞晓</t>
  </si>
  <si>
    <t>艺术设计</t>
  </si>
  <si>
    <t>107085161140584</t>
  </si>
  <si>
    <t>段洁</t>
  </si>
  <si>
    <t>107085161140589</t>
  </si>
  <si>
    <t>钟巍</t>
  </si>
  <si>
    <t>107085161140553</t>
  </si>
  <si>
    <t>苏秋佳</t>
  </si>
  <si>
    <t>107085161140551</t>
  </si>
  <si>
    <t>王美玲</t>
  </si>
  <si>
    <t>107085161140568</t>
  </si>
  <si>
    <t>禹淑君</t>
  </si>
  <si>
    <t>107085161140569</t>
  </si>
  <si>
    <t>余梦</t>
  </si>
  <si>
    <t>107085161140559</t>
  </si>
  <si>
    <t>鲁燕婷</t>
  </si>
  <si>
    <t>107085161140582</t>
  </si>
  <si>
    <t>任玉慧</t>
  </si>
  <si>
    <t>107085161140581</t>
  </si>
  <si>
    <t>李婷</t>
  </si>
  <si>
    <t>107085161140567</t>
  </si>
  <si>
    <t>安强</t>
  </si>
  <si>
    <t>107085161140548</t>
  </si>
  <si>
    <t>程雅丽</t>
  </si>
  <si>
    <t>107085161140570</t>
  </si>
  <si>
    <t>晏海玲</t>
  </si>
  <si>
    <t>107085161140556</t>
  </si>
  <si>
    <t>卜凡</t>
  </si>
  <si>
    <t>107085161140578</t>
  </si>
  <si>
    <t>张钰</t>
  </si>
  <si>
    <t>107085161140577</t>
  </si>
  <si>
    <t>胡钊瑞</t>
  </si>
  <si>
    <t>107085161140575</t>
  </si>
  <si>
    <t>杜越</t>
  </si>
  <si>
    <t>107085161140544</t>
  </si>
  <si>
    <t>韦华</t>
  </si>
  <si>
    <t>107085161140549</t>
  </si>
  <si>
    <t>贾明楚</t>
  </si>
  <si>
    <t>107085161140565</t>
  </si>
  <si>
    <t>陈怡醒</t>
  </si>
  <si>
    <t>107085161140555</t>
  </si>
  <si>
    <t>位东</t>
  </si>
  <si>
    <t>107085161140593</t>
  </si>
  <si>
    <t>卫星宇</t>
  </si>
  <si>
    <t>107085161140557</t>
  </si>
  <si>
    <t>马闫宁子</t>
  </si>
  <si>
    <t>107085161140558</t>
  </si>
  <si>
    <t>冯斌</t>
  </si>
  <si>
    <t>107085161140571</t>
  </si>
  <si>
    <t>蔡京阳</t>
  </si>
  <si>
    <t>107085161140590</t>
  </si>
  <si>
    <t>张少文</t>
  </si>
  <si>
    <t>设计与艺术学院2013年艺术设计硕士研究生拟录取名单（专业学位）</t>
  </si>
  <si>
    <t>107083107080132</t>
  </si>
  <si>
    <t>姬文锦</t>
  </si>
  <si>
    <t>107083107080133</t>
  </si>
  <si>
    <t>高帆</t>
  </si>
  <si>
    <t>107083107080134</t>
  </si>
  <si>
    <t>吴霞明</t>
  </si>
  <si>
    <t>107083107080135</t>
  </si>
  <si>
    <t>刘娜</t>
  </si>
  <si>
    <t>107083161140697</t>
  </si>
  <si>
    <t>常笑</t>
  </si>
  <si>
    <t>107083161140687</t>
  </si>
  <si>
    <t>杨丽冉</t>
  </si>
  <si>
    <t>魏天刚</t>
  </si>
  <si>
    <t>107083161140701</t>
  </si>
  <si>
    <t>袁媛</t>
  </si>
  <si>
    <t>107083161140688</t>
  </si>
  <si>
    <t>杨艺菲</t>
  </si>
  <si>
    <t>107083161140690</t>
  </si>
  <si>
    <t>刘帅</t>
  </si>
  <si>
    <t>107083161140700</t>
  </si>
  <si>
    <t>王静娴</t>
  </si>
  <si>
    <t>107083137570889</t>
  </si>
  <si>
    <t>刘蕾</t>
  </si>
  <si>
    <t>107083161140689</t>
  </si>
  <si>
    <t>张凤钦</t>
  </si>
  <si>
    <t>秦岁明</t>
  </si>
  <si>
    <t>107083161140691</t>
  </si>
  <si>
    <t>林蕴慧</t>
  </si>
  <si>
    <t>107083161140699</t>
  </si>
  <si>
    <t>管华</t>
  </si>
  <si>
    <t>107083133060891</t>
  </si>
  <si>
    <t>薛婕</t>
  </si>
  <si>
    <r>
      <t>1、按学术型和专业学位分别填表上报。
2、排名按推免、一志愿、调剂考生顺序进行，排名顺序按（推免、一志愿、调剂）三类分别由高到低向下排列。
3、学院需上报《各科复试笔试成绩》，对加试考生需登记两项成绩。
4、各学院拟录取名单及各科复试笔试成绩单最迟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19</t>
    </r>
    <r>
      <rPr>
        <sz val="12"/>
        <rFont val="宋体"/>
        <family val="0"/>
      </rPr>
      <t>日11:00前盖章、主管领导签字报研究生研</t>
    </r>
    <r>
      <rPr>
        <sz val="12"/>
        <rFont val="宋体"/>
        <family val="0"/>
      </rPr>
      <t>招办</t>
    </r>
    <r>
      <rPr>
        <sz val="12"/>
        <rFont val="宋体"/>
        <family val="0"/>
      </rPr>
      <t>，电子版发至wuluyang@sust.edu.cn。
5、待录取考生顺延至相应录取类型之后。
6、注意严格审核考生准考证号，保证准考证号准确无误。</t>
    </r>
  </si>
  <si>
    <t>设计与艺术学院2013年工业设计工程硕士研究生拟录取名单（专业学位）</t>
  </si>
  <si>
    <t xml:space="preserve">初试成绩40%（非统考数学专业）
</t>
  </si>
  <si>
    <t>107083107080119</t>
  </si>
  <si>
    <t>曹子君</t>
  </si>
  <si>
    <t>107083107080120</t>
  </si>
  <si>
    <t>罗显洲</t>
  </si>
  <si>
    <t>107083161140439</t>
  </si>
  <si>
    <t>李文茜</t>
  </si>
  <si>
    <t>设计与艺术学院2013年机械设计及理论硕士研究生拟录取名单（学术型）</t>
  </si>
  <si>
    <r>
      <t>业务课</t>
    </r>
    <r>
      <rPr>
        <sz val="12"/>
        <rFont val="宋体"/>
        <family val="0"/>
      </rPr>
      <t>1</t>
    </r>
  </si>
  <si>
    <r>
      <t>业务课</t>
    </r>
    <r>
      <rPr>
        <sz val="12"/>
        <rFont val="宋体"/>
        <family val="0"/>
      </rPr>
      <t>2</t>
    </r>
  </si>
  <si>
    <t>107083107080007</t>
  </si>
  <si>
    <t>方众望</t>
  </si>
  <si>
    <t>机械设计及理论</t>
  </si>
  <si>
    <t>107083107080008</t>
  </si>
  <si>
    <t>吕娜</t>
  </si>
  <si>
    <t>107083107080009</t>
  </si>
  <si>
    <t>何雨</t>
  </si>
  <si>
    <t>107083161140241</t>
  </si>
  <si>
    <t>杨阳</t>
  </si>
  <si>
    <t>107083161140242</t>
  </si>
  <si>
    <t>王凯</t>
  </si>
  <si>
    <t>葛正浩</t>
  </si>
  <si>
    <r>
      <t>1、按学术型和专业学位分别填表上报。
2、排名按推免、一志愿、调剂考生顺序进行，排名顺序按（推免、一志愿、调剂）三类分别由高到低向下排列。
3、学院需上报《各科复试笔试成绩》，对加试考生需登记两项成绩。
4、各学院拟录取名单及各科复试笔试成绩单最迟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19</t>
    </r>
    <r>
      <rPr>
        <sz val="12"/>
        <rFont val="宋体"/>
        <family val="0"/>
      </rPr>
      <t>日11:00前盖章、主管领导签字报研究生研招办，电子版发至wuluyang@sust.edu.cn。
5、待录取考生顺延至相应录取类型之后。
6、注意严格审核考生准考证号，保证准考证号准确无误。</t>
    </r>
  </si>
  <si>
    <t>xx学院2013年硕士研究生拟录取考生复试笔试成绩单（专业学位）</t>
  </si>
  <si>
    <t>专业代码</t>
  </si>
  <si>
    <t>复试科目一名称</t>
  </si>
  <si>
    <t>科目一成绩</t>
  </si>
  <si>
    <t>复试加试科目名称</t>
  </si>
  <si>
    <t>加试科目成绩</t>
  </si>
  <si>
    <t>英语口语成绩</t>
  </si>
  <si>
    <t>平均</t>
  </si>
  <si>
    <t>一志愿专业学位</t>
  </si>
  <si>
    <t>085237</t>
  </si>
  <si>
    <t>产品设计</t>
  </si>
  <si>
    <t>专业设计</t>
  </si>
  <si>
    <t>一志愿申请调剂</t>
  </si>
  <si>
    <t>107083161140659</t>
  </si>
  <si>
    <t>潘晓娟</t>
  </si>
  <si>
    <t>107083161140661</t>
  </si>
  <si>
    <t>陈菲</t>
  </si>
  <si>
    <t>107083161140650</t>
  </si>
  <si>
    <t>石孟利</t>
  </si>
  <si>
    <t>107083161140663</t>
  </si>
  <si>
    <t>宋凯利</t>
  </si>
  <si>
    <t>107083161140648</t>
  </si>
  <si>
    <t>文魁</t>
  </si>
  <si>
    <t>107083161140585</t>
  </si>
  <si>
    <t>张黎恬子</t>
  </si>
  <si>
    <t>107083141150864</t>
  </si>
  <si>
    <t>梁晋锋</t>
  </si>
  <si>
    <t>107083141220860</t>
  </si>
  <si>
    <t>王巧</t>
  </si>
  <si>
    <t>107083161140566</t>
  </si>
  <si>
    <t>郑淼</t>
  </si>
  <si>
    <t>107083161140561</t>
  </si>
  <si>
    <t>杨子婧</t>
  </si>
  <si>
    <t>107083161140560</t>
  </si>
  <si>
    <t>王艺茹</t>
  </si>
  <si>
    <t>107083161140558</t>
  </si>
  <si>
    <t>王梓</t>
  </si>
  <si>
    <t>107083150010866</t>
  </si>
  <si>
    <t>王鹏文</t>
  </si>
  <si>
    <t>107083161140563</t>
  </si>
  <si>
    <t>寇瑞</t>
  </si>
  <si>
    <t>107083161140577</t>
  </si>
  <si>
    <t>王琦</t>
  </si>
  <si>
    <t>艺术设计（景观）</t>
  </si>
  <si>
    <t>107083161140570</t>
  </si>
  <si>
    <t>黄朝霞</t>
  </si>
  <si>
    <t>107083150050869</t>
  </si>
  <si>
    <t>舒晨</t>
  </si>
  <si>
    <t>107083161140668</t>
  </si>
  <si>
    <t>代小丹</t>
  </si>
  <si>
    <t>素描</t>
  </si>
  <si>
    <t>107083161140675</t>
  </si>
  <si>
    <t>鲁芮</t>
  </si>
  <si>
    <t>107083161140630</t>
  </si>
  <si>
    <t>张沁怡</t>
  </si>
  <si>
    <t>107083161140611</t>
  </si>
  <si>
    <t>李嘉琪</t>
  </si>
  <si>
    <t>107083161140534</t>
  </si>
  <si>
    <t>李琼慧</t>
  </si>
  <si>
    <t>艺术设计（美术学）</t>
  </si>
  <si>
    <t>107083161140529</t>
  </si>
  <si>
    <t>李维娜</t>
  </si>
  <si>
    <t>107083161140539</t>
  </si>
  <si>
    <t>严蕊</t>
  </si>
  <si>
    <t>107083161140531</t>
  </si>
  <si>
    <t>朱雅蓉</t>
  </si>
  <si>
    <t>107083161140538</t>
  </si>
  <si>
    <t>肖华爱</t>
  </si>
  <si>
    <t>107083161140537</t>
  </si>
  <si>
    <t>周欣悦</t>
  </si>
  <si>
    <t>可自愿申请调剂考生</t>
  </si>
  <si>
    <r>
      <t>1、按学术型和专业学位分别填表上报。
2、排名按推免（登记0分）、一志愿、调剂考生顺序进行，排名顺序与相应类型拟录取名单顺序一致。
3、学院需上报《各科复试笔试成绩》，对加试考生需登记两项成绩。
4、各学院拟录取名单及各科复试笔试成绩单最迟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19</t>
    </r>
    <r>
      <rPr>
        <sz val="12"/>
        <rFont val="宋体"/>
        <family val="0"/>
      </rPr>
      <t>日11:00前盖章、主管领导签字报研究生研招办，电子版发至wuluyang@sust.edu.cn。
5、待录取考生顺延至相应录取类型之后。
6、拟录取考生专业课笔试成绩应大于60分。
7、注意严格审核考生准考证号，保证号码正确。</t>
    </r>
  </si>
  <si>
    <t>xx学院2013年硕士研究生拟录取考生复试笔试成绩单（学术型）</t>
  </si>
  <si>
    <t>机械设计</t>
  </si>
  <si>
    <t>080203</t>
  </si>
  <si>
    <t>设计学一志愿</t>
  </si>
  <si>
    <t>动画</t>
  </si>
  <si>
    <t>动画作品分析</t>
  </si>
  <si>
    <t>107083161140656</t>
  </si>
  <si>
    <t>张艺川</t>
  </si>
  <si>
    <t>107083161140583</t>
  </si>
  <si>
    <t>胡雪娟</t>
  </si>
  <si>
    <t>服装与革制品艺术设计</t>
  </si>
  <si>
    <t>服装设计及材料</t>
  </si>
  <si>
    <t>107083107080130</t>
  </si>
  <si>
    <t>胡宇坤</t>
  </si>
  <si>
    <t>工业设计与设计管理</t>
  </si>
  <si>
    <t>107083161140564</t>
  </si>
  <si>
    <t>刘洋</t>
  </si>
  <si>
    <t>107083161140557</t>
  </si>
  <si>
    <t>王文蕾</t>
  </si>
  <si>
    <t>107083161140580</t>
  </si>
  <si>
    <t>杨璐璐</t>
  </si>
  <si>
    <t>景观环艺设计</t>
  </si>
  <si>
    <t>环境艺术设计及理论</t>
  </si>
  <si>
    <t>107083161140681</t>
  </si>
  <si>
    <t>张译化</t>
  </si>
  <si>
    <t>视觉传达设计</t>
  </si>
  <si>
    <t>视觉传达设计及理论</t>
  </si>
  <si>
    <t>107083161140671</t>
  </si>
  <si>
    <t>康雨辰</t>
  </si>
  <si>
    <t>107083107080131</t>
  </si>
  <si>
    <t>史利洋</t>
  </si>
  <si>
    <t>影视传媒艺术</t>
  </si>
  <si>
    <t>影视作品分析</t>
  </si>
  <si>
    <t>107083161140590</t>
  </si>
  <si>
    <t>刘芳</t>
  </si>
  <si>
    <t>107083161140627</t>
  </si>
  <si>
    <t>谢查莉</t>
  </si>
  <si>
    <t>107083161140619</t>
  </si>
  <si>
    <t>刘琳</t>
  </si>
  <si>
    <t>107083161140633</t>
  </si>
  <si>
    <t>唐宁</t>
  </si>
  <si>
    <t>107083161140638</t>
  </si>
  <si>
    <t>侯静</t>
  </si>
  <si>
    <t>107083114100875</t>
  </si>
  <si>
    <t>许馨</t>
  </si>
  <si>
    <t>107083107080128</t>
  </si>
  <si>
    <t>岳葳</t>
  </si>
  <si>
    <t>文化产业实践与管理</t>
  </si>
  <si>
    <t>107083161140526</t>
  </si>
  <si>
    <t>张洁</t>
  </si>
  <si>
    <t>107083134700851</t>
  </si>
  <si>
    <t>朱琳雯</t>
  </si>
  <si>
    <t>107083114120849</t>
  </si>
  <si>
    <t>王赟</t>
  </si>
  <si>
    <t>107083161140511</t>
  </si>
  <si>
    <t>张雷</t>
  </si>
  <si>
    <t>107083141110853</t>
  </si>
  <si>
    <t>田甜</t>
  </si>
  <si>
    <t>107083161140528</t>
  </si>
  <si>
    <t>江天若</t>
  </si>
  <si>
    <t>107083150170852</t>
  </si>
  <si>
    <t>王江茹</t>
  </si>
  <si>
    <t>107083161140516</t>
  </si>
  <si>
    <t>赵雅萌</t>
  </si>
  <si>
    <t>107083107080129</t>
  </si>
  <si>
    <t>张瑜</t>
  </si>
  <si>
    <t>专业创作</t>
  </si>
  <si>
    <t>107083161140536</t>
  </si>
  <si>
    <t>喻娴</t>
  </si>
  <si>
    <t>107083141140856</t>
  </si>
  <si>
    <t>张森</t>
  </si>
  <si>
    <t>107083141150858</t>
  </si>
  <si>
    <t>董怡青</t>
  </si>
  <si>
    <r>
      <t>1、按学术型和专业学位分别填表上报。
2、排名按推免（登记0分）、一志愿、调剂考生顺序进行，排名顺序与相应类型拟录取名单顺序一致。
3、学院需上报《各科复试笔试成绩》，对加试考生需登记两项成绩。
4、各学院拟录取名单及各科复试笔试成绩单最迟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19</t>
    </r>
    <r>
      <rPr>
        <sz val="12"/>
        <rFont val="宋体"/>
        <family val="0"/>
      </rPr>
      <t>日11:00前盖章、主管领导签字报研究生研招办，电子版发至wuluyang@sust.edu.cn。
5、待录取考生顺延至相应录取类型之后。
6、拟录取考生专业课笔试成绩应大于60分。
7、注意严格审核考生准考证号，保证准考证号准确无误。</t>
    </r>
  </si>
  <si>
    <t>序号</t>
  </si>
  <si>
    <t>准考证号</t>
  </si>
  <si>
    <t>姓名</t>
  </si>
  <si>
    <t>报考/调剂专业</t>
  </si>
  <si>
    <t>备注1</t>
  </si>
  <si>
    <t>105325611405470</t>
  </si>
  <si>
    <t>田津津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</si>
</sst>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14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14"/>
      <name val="Arial"/>
      <family val="2"/>
    </font>
    <font>
      <sz val="10"/>
      <color indexed="14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color indexed="14"/>
      <name val="宋体"/>
      <family val="0"/>
    </font>
    <font>
      <sz val="10"/>
      <color indexed="20"/>
      <name val="Arial"/>
      <family val="2"/>
    </font>
    <font>
      <sz val="10"/>
      <color indexed="20"/>
      <name val="宋体"/>
      <family val="0"/>
    </font>
    <font>
      <sz val="11"/>
      <color indexed="1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2" borderId="5" applyNumberFormat="0" applyAlignment="0" applyProtection="0"/>
    <xf numFmtId="0" fontId="35" fillId="13" borderId="6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2" borderId="8" applyNumberFormat="0" applyAlignment="0" applyProtection="0"/>
    <xf numFmtId="0" fontId="29" fillId="7" borderId="5" applyNumberFormat="0" applyAlignment="0" applyProtection="0"/>
    <xf numFmtId="0" fontId="3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8" fillId="0" borderId="12" xfId="48" applyBorder="1" applyAlignment="1">
      <alignment horizontal="left"/>
      <protection/>
    </xf>
    <xf numFmtId="0" fontId="6" fillId="0" borderId="12" xfId="48" applyFont="1" applyBorder="1" applyAlignment="1">
      <alignment horizontal="left"/>
      <protection/>
    </xf>
    <xf numFmtId="0" fontId="2" fillId="0" borderId="12" xfId="0" applyFont="1" applyBorder="1" applyAlignment="1">
      <alignment vertical="center"/>
    </xf>
    <xf numFmtId="0" fontId="9" fillId="0" borderId="12" xfId="49" applyFont="1" applyBorder="1" applyAlignment="1">
      <alignment horizontal="left"/>
      <protection/>
    </xf>
    <xf numFmtId="0" fontId="10" fillId="0" borderId="12" xfId="49" applyFont="1" applyBorder="1" applyAlignment="1">
      <alignment horizontal="left"/>
      <protection/>
    </xf>
    <xf numFmtId="0" fontId="10" fillId="0" borderId="12" xfId="50" applyFont="1" applyBorder="1" applyAlignment="1">
      <alignment horizontal="left"/>
      <protection/>
    </xf>
    <xf numFmtId="0" fontId="0" fillId="0" borderId="12" xfId="0" applyFont="1" applyBorder="1" applyAlignment="1">
      <alignment vertical="center"/>
    </xf>
    <xf numFmtId="0" fontId="8" fillId="0" borderId="12" xfId="49" applyFont="1" applyBorder="1" applyAlignment="1">
      <alignment horizontal="left"/>
      <protection/>
    </xf>
    <xf numFmtId="0" fontId="6" fillId="0" borderId="12" xfId="49" applyFont="1" applyBorder="1" applyAlignment="1">
      <alignment horizontal="left"/>
      <protection/>
    </xf>
    <xf numFmtId="0" fontId="6" fillId="0" borderId="12" xfId="50" applyFont="1" applyBorder="1" applyAlignment="1">
      <alignment horizontal="left"/>
      <protection/>
    </xf>
    <xf numFmtId="0" fontId="3" fillId="0" borderId="12" xfId="0" applyFont="1" applyBorder="1" applyAlignment="1">
      <alignment vertical="center"/>
    </xf>
    <xf numFmtId="0" fontId="11" fillId="0" borderId="12" xfId="49" applyFont="1" applyBorder="1" applyAlignment="1">
      <alignment horizontal="left"/>
      <protection/>
    </xf>
    <xf numFmtId="0" fontId="12" fillId="0" borderId="12" xfId="49" applyFont="1" applyBorder="1" applyAlignment="1">
      <alignment horizontal="left"/>
      <protection/>
    </xf>
    <xf numFmtId="0" fontId="12" fillId="0" borderId="12" xfId="50" applyFont="1" applyBorder="1" applyAlignment="1">
      <alignment horizontal="left"/>
      <protection/>
    </xf>
    <xf numFmtId="0" fontId="1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4" fillId="0" borderId="12" xfId="49" applyFont="1" applyBorder="1" applyAlignment="1">
      <alignment horizontal="left"/>
      <protection/>
    </xf>
    <xf numFmtId="0" fontId="15" fillId="0" borderId="12" xfId="49" applyFont="1" applyBorder="1" applyAlignment="1">
      <alignment horizontal="left"/>
      <protection/>
    </xf>
    <xf numFmtId="0" fontId="15" fillId="0" borderId="12" xfId="50" applyFont="1" applyBorder="1" applyAlignment="1">
      <alignment horizontal="left"/>
      <protection/>
    </xf>
    <xf numFmtId="0" fontId="8" fillId="0" borderId="12" xfId="49" applyBorder="1" applyAlignment="1">
      <alignment horizontal="left"/>
      <protection/>
    </xf>
    <xf numFmtId="0" fontId="8" fillId="0" borderId="12" xfId="50" applyBorder="1" applyAlignment="1">
      <alignment horizontal="left"/>
      <protection/>
    </xf>
    <xf numFmtId="0" fontId="9" fillId="0" borderId="12" xfId="52" applyFont="1" applyBorder="1" applyAlignment="1">
      <alignment horizontal="left"/>
      <protection/>
    </xf>
    <xf numFmtId="0" fontId="10" fillId="0" borderId="12" xfId="52" applyFont="1" applyBorder="1" applyAlignment="1">
      <alignment horizontal="left"/>
      <protection/>
    </xf>
    <xf numFmtId="0" fontId="9" fillId="0" borderId="12" xfId="51" applyFont="1" applyBorder="1" applyAlignment="1">
      <alignment horizontal="left"/>
      <protection/>
    </xf>
    <xf numFmtId="0" fontId="10" fillId="0" borderId="12" xfId="51" applyFont="1" applyBorder="1" applyAlignment="1">
      <alignment horizontal="left"/>
      <protection/>
    </xf>
    <xf numFmtId="0" fontId="6" fillId="0" borderId="12" xfId="52" applyFont="1" applyBorder="1" applyAlignment="1">
      <alignment horizontal="left"/>
      <protection/>
    </xf>
    <xf numFmtId="0" fontId="8" fillId="0" borderId="12" xfId="52" applyBorder="1" applyAlignment="1">
      <alignment horizontal="left"/>
      <protection/>
    </xf>
    <xf numFmtId="0" fontId="8" fillId="0" borderId="12" xfId="51" applyBorder="1" applyAlignment="1">
      <alignment horizontal="left"/>
      <protection/>
    </xf>
    <xf numFmtId="0" fontId="8" fillId="0" borderId="12" xfId="54" applyBorder="1" applyAlignment="1">
      <alignment horizontal="left"/>
      <protection/>
    </xf>
    <xf numFmtId="0" fontId="8" fillId="0" borderId="12" xfId="53" applyBorder="1" applyAlignment="1">
      <alignment horizontal="left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6" fillId="0" borderId="12" xfId="40" applyFont="1" applyBorder="1" applyAlignment="1">
      <alignment horizontal="center" vertical="center"/>
      <protection/>
    </xf>
    <xf numFmtId="0" fontId="17" fillId="0" borderId="12" xfId="43" applyFont="1" applyBorder="1" applyAlignment="1">
      <alignment horizontal="center" vertical="center"/>
      <protection/>
    </xf>
    <xf numFmtId="0" fontId="16" fillId="0" borderId="12" xfId="43" applyFont="1" applyBorder="1" applyAlignment="1">
      <alignment horizontal="center" vertical="center"/>
      <protection/>
    </xf>
    <xf numFmtId="0" fontId="18" fillId="0" borderId="12" xfId="43" applyFont="1" applyBorder="1" applyAlignment="1">
      <alignment horizontal="center" vertical="center"/>
      <protection/>
    </xf>
    <xf numFmtId="0" fontId="19" fillId="0" borderId="12" xfId="44" applyFont="1" applyBorder="1" applyAlignment="1">
      <alignment horizontal="center" vertical="center"/>
      <protection/>
    </xf>
    <xf numFmtId="0" fontId="19" fillId="0" borderId="12" xfId="45" applyFont="1" applyBorder="1" applyAlignment="1">
      <alignment horizontal="center" vertical="center"/>
      <protection/>
    </xf>
    <xf numFmtId="0" fontId="16" fillId="0" borderId="12" xfId="42" applyFont="1" applyBorder="1" applyAlignment="1">
      <alignment horizontal="center" vertical="center"/>
      <protection/>
    </xf>
    <xf numFmtId="0" fontId="19" fillId="0" borderId="12" xfId="4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2" xfId="70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8" fillId="0" borderId="12" xfId="57" applyBorder="1" applyAlignment="1">
      <alignment horizontal="center" vertical="center"/>
      <protection/>
    </xf>
    <xf numFmtId="0" fontId="8" fillId="0" borderId="12" xfId="56" applyBorder="1" applyAlignment="1">
      <alignment horizontal="center" vertical="center"/>
      <protection/>
    </xf>
    <xf numFmtId="0" fontId="8" fillId="0" borderId="12" xfId="49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8" fillId="0" borderId="12" xfId="62" applyBorder="1" applyAlignment="1">
      <alignment horizontal="center" vertical="center"/>
      <protection/>
    </xf>
    <xf numFmtId="0" fontId="8" fillId="0" borderId="12" xfId="63" applyBorder="1" applyAlignment="1">
      <alignment horizontal="center" vertical="center"/>
      <protection/>
    </xf>
    <xf numFmtId="0" fontId="8" fillId="0" borderId="12" xfId="54" applyBorder="1" applyAlignment="1">
      <alignment horizontal="center" vertical="center"/>
      <protection/>
    </xf>
    <xf numFmtId="0" fontId="6" fillId="0" borderId="12" xfId="54" applyFont="1" applyFill="1" applyBorder="1" applyAlignment="1">
      <alignment horizontal="center" vertical="center"/>
      <protection/>
    </xf>
    <xf numFmtId="0" fontId="8" fillId="0" borderId="12" xfId="64" applyBorder="1" applyAlignment="1">
      <alignment horizontal="center" vertical="center"/>
      <protection/>
    </xf>
    <xf numFmtId="0" fontId="8" fillId="0" borderId="12" xfId="65" applyBorder="1" applyAlignment="1">
      <alignment horizontal="center" vertical="center"/>
      <protection/>
    </xf>
    <xf numFmtId="0" fontId="8" fillId="0" borderId="12" xfId="6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9" fillId="0" borderId="12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7" fillId="0" borderId="12" xfId="46" applyFont="1" applyBorder="1" applyAlignment="1">
      <alignment horizontal="center" vertical="center"/>
      <protection/>
    </xf>
    <xf numFmtId="0" fontId="17" fillId="0" borderId="12" xfId="40" applyFont="1" applyBorder="1" applyAlignment="1">
      <alignment horizontal="center" vertical="center"/>
      <protection/>
    </xf>
    <xf numFmtId="0" fontId="19" fillId="0" borderId="12" xfId="43" applyFont="1" applyBorder="1" applyAlignment="1">
      <alignment horizontal="center" vertical="center"/>
      <protection/>
    </xf>
    <xf numFmtId="49" fontId="0" fillId="0" borderId="12" xfId="0" applyNumberFormat="1" applyBorder="1" applyAlignment="1">
      <alignment horizontal="center" vertical="center"/>
    </xf>
    <xf numFmtId="0" fontId="8" fillId="0" borderId="12" xfId="66" applyBorder="1" applyAlignment="1">
      <alignment horizontal="center" vertical="center"/>
      <protection/>
    </xf>
    <xf numFmtId="0" fontId="8" fillId="0" borderId="12" xfId="67" applyBorder="1" applyAlignment="1">
      <alignment horizontal="center" vertical="center"/>
      <protection/>
    </xf>
    <xf numFmtId="0" fontId="8" fillId="0" borderId="12" xfId="68" applyBorder="1" applyAlignment="1">
      <alignment horizontal="center" vertical="center"/>
      <protection/>
    </xf>
    <xf numFmtId="0" fontId="8" fillId="0" borderId="12" xfId="69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2" fillId="0" borderId="12" xfId="48" applyFont="1" applyFill="1" applyBorder="1" applyAlignment="1">
      <alignment horizontal="center" vertical="center"/>
      <protection/>
    </xf>
    <xf numFmtId="0" fontId="23" fillId="0" borderId="12" xfId="48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2" fillId="0" borderId="12" xfId="70" applyFont="1" applyBorder="1" applyAlignment="1">
      <alignment horizontal="center" vertical="center"/>
      <protection/>
    </xf>
    <xf numFmtId="0" fontId="23" fillId="0" borderId="12" xfId="70" applyFont="1" applyBorder="1" applyAlignment="1">
      <alignment horizontal="center" vertical="center"/>
      <protection/>
    </xf>
    <xf numFmtId="0" fontId="23" fillId="0" borderId="12" xfId="56" applyFont="1" applyBorder="1" applyAlignment="1">
      <alignment horizontal="center" vertical="center"/>
      <protection/>
    </xf>
    <xf numFmtId="0" fontId="22" fillId="0" borderId="12" xfId="58" applyFont="1" applyBorder="1" applyAlignment="1">
      <alignment horizontal="center" vertical="center"/>
      <protection/>
    </xf>
    <xf numFmtId="0" fontId="22" fillId="0" borderId="12" xfId="47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8" fillId="0" borderId="14" xfId="57" applyFont="1" applyBorder="1" applyAlignment="1">
      <alignment horizontal="center" vertical="center"/>
      <protection/>
    </xf>
    <xf numFmtId="0" fontId="8" fillId="0" borderId="15" xfId="57" applyFont="1" applyBorder="1" applyAlignment="1">
      <alignment horizontal="center" vertical="center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8" fillId="0" borderId="16" xfId="57" applyFont="1" applyBorder="1" applyAlignment="1">
      <alignment horizontal="center" vertical="center"/>
      <protection/>
    </xf>
    <xf numFmtId="0" fontId="8" fillId="0" borderId="12" xfId="56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22" fillId="0" borderId="12" xfId="57" applyFont="1" applyBorder="1" applyAlignment="1">
      <alignment horizontal="center" vertical="center"/>
      <protection/>
    </xf>
    <xf numFmtId="0" fontId="23" fillId="0" borderId="12" xfId="57" applyFont="1" applyBorder="1" applyAlignment="1">
      <alignment horizontal="center" vertical="center"/>
      <protection/>
    </xf>
    <xf numFmtId="0" fontId="8" fillId="0" borderId="12" xfId="53" applyBorder="1" applyAlignment="1">
      <alignment horizontal="center" vertical="center"/>
      <protection/>
    </xf>
    <xf numFmtId="0" fontId="8" fillId="0" borderId="12" xfId="55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8" fillId="0" borderId="14" xfId="54" applyBorder="1" applyAlignment="1">
      <alignment horizontal="center" vertical="center"/>
      <protection/>
    </xf>
    <xf numFmtId="0" fontId="8" fillId="0" borderId="14" xfId="53" applyBorder="1" applyAlignment="1">
      <alignment horizontal="center" vertical="center"/>
      <protection/>
    </xf>
    <xf numFmtId="0" fontId="8" fillId="0" borderId="14" xfId="55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7" fontId="23" fillId="0" borderId="12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14" xfId="59" applyFont="1" applyBorder="1" applyAlignment="1">
      <alignment horizontal="center" vertical="center"/>
      <protection/>
    </xf>
    <xf numFmtId="0" fontId="6" fillId="0" borderId="15" xfId="59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6" fillId="0" borderId="16" xfId="59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8" fillId="0" borderId="11" xfId="59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6" fillId="0" borderId="16" xfId="66" applyFont="1" applyBorder="1" applyAlignment="1">
      <alignment horizontal="center" vertical="center"/>
      <protection/>
    </xf>
    <xf numFmtId="0" fontId="8" fillId="0" borderId="12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8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/>
      <protection/>
    </xf>
    <xf numFmtId="0" fontId="6" fillId="0" borderId="16" xfId="69" applyFont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63" applyBorder="1" applyAlignment="1" quotePrefix="1">
      <alignment horizontal="center" vertical="center"/>
      <protection/>
    </xf>
    <xf numFmtId="0" fontId="8" fillId="0" borderId="12" xfId="54" applyBorder="1" applyAlignment="1" quotePrefix="1">
      <alignment horizontal="center" vertical="center"/>
      <protection/>
    </xf>
    <xf numFmtId="0" fontId="6" fillId="0" borderId="12" xfId="48" applyFont="1" applyBorder="1" applyAlignment="1" quotePrefix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各科复试平均成绩（学术型）" xfId="40"/>
    <cellStyle name="常规_各科复试平均成绩（学术型）_1" xfId="41"/>
    <cellStyle name="常规_各科复试平均成绩（学术型）_2" xfId="42"/>
    <cellStyle name="常规_各科复试平均成绩（学术型）_4" xfId="43"/>
    <cellStyle name="常规_各科复试平均成绩（学术型）_5" xfId="44"/>
    <cellStyle name="常规_各科复试平均成绩（学术型）_6" xfId="45"/>
    <cellStyle name="常规_各科复试平均成绩（专业学位）" xfId="46"/>
    <cellStyle name="常规_拟录取名单上报表（工业设计工程）" xfId="47"/>
    <cellStyle name="常规_拟录取名单上报表（机械设计及理论） " xfId="48"/>
    <cellStyle name="常规_拟录取名单上报表（艺术类学术型2)" xfId="49"/>
    <cellStyle name="常规_拟录取名单上报表（艺术类学术型2)_1" xfId="50"/>
    <cellStyle name="常规_拟录取名单上报表（专业学位）" xfId="51"/>
    <cellStyle name="常规_拟录取名单上报表（专业学位）_1" xfId="52"/>
    <cellStyle name="常规_拟录取名单上报表（专业学位）_3" xfId="53"/>
    <cellStyle name="常规_拟录取名单上报表（专业学位）_4" xfId="54"/>
    <cellStyle name="常规_拟录取名单上报表（专业学位）_5" xfId="55"/>
    <cellStyle name="常规_拟录取名单上报表（专业学位）_6" xfId="56"/>
    <cellStyle name="常规_拟录取名单上报表（专业学位）_7" xfId="57"/>
    <cellStyle name="常规_拟录取名单上报表（专业学位）_8" xfId="58"/>
    <cellStyle name="常规_拟录取名单上报表（专业学位设计学一志愿调剂）_11" xfId="59"/>
    <cellStyle name="常规_拟录取名单上报表（专业学位设计学一志愿调剂）_12" xfId="60"/>
    <cellStyle name="常规_拟录取名单上报表（专业学位设计学一志愿调剂）_13" xfId="61"/>
    <cellStyle name="常规_拟录取名单上报表（专业学位设计学一志愿调剂）_2" xfId="62"/>
    <cellStyle name="常规_拟录取名单上报表（专业学位设计学一志愿调剂）_4" xfId="63"/>
    <cellStyle name="常规_拟录取名单上报表（专业学位设计学一志愿调剂）_6" xfId="64"/>
    <cellStyle name="常规_拟录取名单上报表（专业学位设计学一志愿调剂）_8" xfId="65"/>
    <cellStyle name="常规_拟录取名单上报表（专业学位设计学一志愿后23人）" xfId="66"/>
    <cellStyle name="常规_拟录取名单上报表（专业学位设计学一志愿后23人）_1" xfId="67"/>
    <cellStyle name="常规_拟录取名单上报表（专业学位设计学一志愿后23人）_2" xfId="68"/>
    <cellStyle name="常规_拟录取名单上报表（专业学位设计学一志愿后23人）_3" xfId="69"/>
    <cellStyle name="常规_拟录取名单上报表（专业学位艺术设计）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="115" zoomScaleNormal="115" zoomScalePageLayoutView="0" workbookViewId="0" topLeftCell="A26">
      <selection activeCell="H13" sqref="H13"/>
    </sheetView>
  </sheetViews>
  <sheetFormatPr defaultColWidth="9.00390625" defaultRowHeight="14.25"/>
  <cols>
    <col min="1" max="1" width="3.375" style="151" customWidth="1"/>
    <col min="2" max="2" width="14.375" style="152" customWidth="1"/>
    <col min="3" max="3" width="6.125" style="151" customWidth="1"/>
    <col min="4" max="4" width="13.75390625" style="151" customWidth="1"/>
    <col min="5" max="5" width="3.25390625" style="151" customWidth="1"/>
    <col min="6" max="6" width="3.75390625" style="151" customWidth="1"/>
    <col min="7" max="8" width="4.00390625" style="151" customWidth="1"/>
    <col min="9" max="9" width="3.375" style="151" customWidth="1"/>
    <col min="10" max="10" width="5.875" style="151" customWidth="1"/>
    <col min="11" max="11" width="5.375" style="151" customWidth="1"/>
    <col min="12" max="12" width="4.875" style="151" customWidth="1"/>
    <col min="13" max="13" width="5.25390625" style="151" customWidth="1"/>
    <col min="14" max="14" width="5.75390625" style="151" customWidth="1"/>
    <col min="15" max="15" width="5.375" style="151" customWidth="1"/>
    <col min="16" max="16" width="5.75390625" style="151" customWidth="1"/>
    <col min="17" max="17" width="6.25390625" style="151" customWidth="1"/>
    <col min="18" max="18" width="6.875" style="163" customWidth="1"/>
    <col min="19" max="19" width="6.375" style="151" customWidth="1"/>
    <col min="20" max="20" width="5.00390625" style="151" customWidth="1"/>
    <col min="21" max="21" width="8.125" style="151" customWidth="1"/>
    <col min="22" max="16384" width="9.00390625" style="151" customWidth="1"/>
  </cols>
  <sheetData>
    <row r="1" spans="1:21" ht="47.2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  <c r="S1" s="192"/>
      <c r="T1" s="192"/>
      <c r="U1" s="192"/>
    </row>
    <row r="2" spans="1:21" ht="47.25" customHeight="1">
      <c r="A2" s="164"/>
      <c r="B2" s="165"/>
      <c r="C2" s="164"/>
      <c r="D2" s="56" t="s">
        <v>1</v>
      </c>
      <c r="K2" s="56"/>
      <c r="L2" s="56" t="s">
        <v>2</v>
      </c>
      <c r="P2" s="150"/>
      <c r="Q2" s="150"/>
      <c r="R2" s="184"/>
      <c r="S2" s="164"/>
      <c r="T2" s="164"/>
      <c r="U2" s="164"/>
    </row>
    <row r="3" spans="12:21" ht="12" hidden="1">
      <c r="L3" s="194" t="s">
        <v>3</v>
      </c>
      <c r="M3" s="194"/>
      <c r="N3" s="194" t="s">
        <v>4</v>
      </c>
      <c r="O3" s="194"/>
      <c r="P3" s="194" t="s">
        <v>5</v>
      </c>
      <c r="Q3" s="194"/>
      <c r="R3" s="56"/>
      <c r="S3" s="185"/>
      <c r="T3" s="185"/>
      <c r="U3" s="185"/>
    </row>
    <row r="4" spans="1:21" ht="75.75" customHeight="1">
      <c r="A4" s="166" t="s">
        <v>6</v>
      </c>
      <c r="B4" s="153" t="s">
        <v>7</v>
      </c>
      <c r="C4" s="99" t="s">
        <v>8</v>
      </c>
      <c r="D4" s="99" t="s">
        <v>9</v>
      </c>
      <c r="E4" s="99" t="s">
        <v>10</v>
      </c>
      <c r="F4" s="99" t="s">
        <v>11</v>
      </c>
      <c r="G4" s="99" t="s">
        <v>12</v>
      </c>
      <c r="H4" s="99" t="s">
        <v>13</v>
      </c>
      <c r="I4" s="99" t="s">
        <v>14</v>
      </c>
      <c r="J4" s="99" t="s">
        <v>15</v>
      </c>
      <c r="K4" s="99" t="s">
        <v>16</v>
      </c>
      <c r="L4" s="99" t="s">
        <v>17</v>
      </c>
      <c r="M4" s="99" t="s">
        <v>3</v>
      </c>
      <c r="N4" s="99" t="s">
        <v>18</v>
      </c>
      <c r="O4" s="99" t="s">
        <v>4</v>
      </c>
      <c r="P4" s="99" t="s">
        <v>19</v>
      </c>
      <c r="Q4" s="99" t="s">
        <v>5</v>
      </c>
      <c r="R4" s="90" t="s">
        <v>20</v>
      </c>
      <c r="S4" s="99" t="s">
        <v>21</v>
      </c>
      <c r="T4" s="99" t="s">
        <v>22</v>
      </c>
      <c r="U4" s="99" t="s">
        <v>23</v>
      </c>
    </row>
    <row r="5" spans="1:21" ht="12.75">
      <c r="A5" s="79">
        <v>1</v>
      </c>
      <c r="B5" s="167" t="s">
        <v>24</v>
      </c>
      <c r="C5" s="168" t="s">
        <v>25</v>
      </c>
      <c r="D5" s="169" t="s">
        <v>26</v>
      </c>
      <c r="E5" s="170">
        <v>54</v>
      </c>
      <c r="F5" s="170">
        <v>63</v>
      </c>
      <c r="G5" s="170">
        <v>128</v>
      </c>
      <c r="H5" s="170">
        <v>110</v>
      </c>
      <c r="I5" s="170">
        <v>355</v>
      </c>
      <c r="J5" s="162">
        <f aca="true" t="shared" si="0" ref="J5:J27">SUM(F5+I5*0.4)</f>
        <v>205</v>
      </c>
      <c r="K5" s="119">
        <v>82.5</v>
      </c>
      <c r="L5" s="118">
        <v>90</v>
      </c>
      <c r="M5" s="119">
        <f aca="true" t="shared" si="1" ref="M5:M27">SUM(L5*0.3)</f>
        <v>27</v>
      </c>
      <c r="N5" s="119">
        <v>84.13</v>
      </c>
      <c r="O5" s="119">
        <f aca="true" t="shared" si="2" ref="O5:O27">SUM(N5*0.5)</f>
        <v>42.065</v>
      </c>
      <c r="P5" s="119">
        <v>83.4</v>
      </c>
      <c r="Q5" s="119">
        <f aca="true" t="shared" si="3" ref="Q5:Q27">SUM(P5*0.2)</f>
        <v>16.680000000000003</v>
      </c>
      <c r="R5" s="186">
        <f aca="true" t="shared" si="4" ref="R5:R27">SUM(J5+K5+M5+O5+Q5)</f>
        <v>373.245</v>
      </c>
      <c r="S5" s="119" t="s">
        <v>27</v>
      </c>
      <c r="T5" s="119" t="s">
        <v>28</v>
      </c>
      <c r="U5" s="119" t="s">
        <v>29</v>
      </c>
    </row>
    <row r="6" spans="1:21" ht="12.75">
      <c r="A6" s="79">
        <v>2</v>
      </c>
      <c r="B6" s="171" t="s">
        <v>30</v>
      </c>
      <c r="C6" s="172" t="s">
        <v>31</v>
      </c>
      <c r="D6" s="62" t="s">
        <v>26</v>
      </c>
      <c r="E6" s="173">
        <v>67</v>
      </c>
      <c r="F6" s="173">
        <v>52</v>
      </c>
      <c r="G6" s="173">
        <v>129</v>
      </c>
      <c r="H6" s="173">
        <v>108</v>
      </c>
      <c r="I6" s="173">
        <v>356</v>
      </c>
      <c r="J6" s="107">
        <f t="shared" si="0"/>
        <v>194.4</v>
      </c>
      <c r="K6" s="79">
        <v>82.5</v>
      </c>
      <c r="L6" s="121">
        <v>90</v>
      </c>
      <c r="M6" s="79">
        <f t="shared" si="1"/>
        <v>27</v>
      </c>
      <c r="N6" s="79">
        <v>80.87</v>
      </c>
      <c r="O6" s="79">
        <f t="shared" si="2"/>
        <v>40.435</v>
      </c>
      <c r="P6" s="79">
        <v>72.67</v>
      </c>
      <c r="Q6" s="79">
        <f t="shared" si="3"/>
        <v>14.534</v>
      </c>
      <c r="R6" s="187">
        <f t="shared" si="4"/>
        <v>358.86899999999997</v>
      </c>
      <c r="S6" s="79" t="s">
        <v>27</v>
      </c>
      <c r="T6" s="79" t="s">
        <v>28</v>
      </c>
      <c r="U6" s="79" t="s">
        <v>29</v>
      </c>
    </row>
    <row r="7" spans="1:21" ht="12.75">
      <c r="A7" s="79">
        <v>3</v>
      </c>
      <c r="B7" s="171" t="s">
        <v>32</v>
      </c>
      <c r="C7" s="172" t="s">
        <v>33</v>
      </c>
      <c r="D7" s="62" t="s">
        <v>26</v>
      </c>
      <c r="E7" s="173">
        <v>59</v>
      </c>
      <c r="F7" s="173">
        <v>39</v>
      </c>
      <c r="G7" s="173">
        <v>128</v>
      </c>
      <c r="H7" s="173">
        <v>115</v>
      </c>
      <c r="I7" s="173">
        <v>341</v>
      </c>
      <c r="J7" s="107">
        <f t="shared" si="0"/>
        <v>175.4</v>
      </c>
      <c r="K7" s="79">
        <v>85</v>
      </c>
      <c r="L7" s="121">
        <v>92</v>
      </c>
      <c r="M7" s="79">
        <f t="shared" si="1"/>
        <v>27.599999999999998</v>
      </c>
      <c r="N7" s="79">
        <v>84.87</v>
      </c>
      <c r="O7" s="79">
        <f t="shared" si="2"/>
        <v>42.435</v>
      </c>
      <c r="P7" s="79">
        <v>82.13</v>
      </c>
      <c r="Q7" s="79">
        <f t="shared" si="3"/>
        <v>16.426</v>
      </c>
      <c r="R7" s="187">
        <f t="shared" si="4"/>
        <v>346.861</v>
      </c>
      <c r="S7" s="79" t="s">
        <v>34</v>
      </c>
      <c r="T7" s="79" t="s">
        <v>28</v>
      </c>
      <c r="U7" s="79" t="s">
        <v>29</v>
      </c>
    </row>
    <row r="8" spans="1:21" ht="12.75">
      <c r="A8" s="79">
        <v>4</v>
      </c>
      <c r="B8" s="171" t="s">
        <v>35</v>
      </c>
      <c r="C8" s="172" t="s">
        <v>36</v>
      </c>
      <c r="D8" s="62" t="s">
        <v>26</v>
      </c>
      <c r="E8" s="173">
        <v>54</v>
      </c>
      <c r="F8" s="173">
        <v>49</v>
      </c>
      <c r="G8" s="173">
        <v>125</v>
      </c>
      <c r="H8" s="173">
        <v>110</v>
      </c>
      <c r="I8" s="173">
        <v>338</v>
      </c>
      <c r="J8" s="107">
        <f t="shared" si="0"/>
        <v>184.20000000000002</v>
      </c>
      <c r="K8" s="79">
        <v>77</v>
      </c>
      <c r="L8" s="121">
        <v>90</v>
      </c>
      <c r="M8" s="79">
        <f t="shared" si="1"/>
        <v>27</v>
      </c>
      <c r="N8" s="79">
        <v>85.13</v>
      </c>
      <c r="O8" s="79">
        <f t="shared" si="2"/>
        <v>42.565</v>
      </c>
      <c r="P8" s="79">
        <v>73.8</v>
      </c>
      <c r="Q8" s="79">
        <f t="shared" si="3"/>
        <v>14.76</v>
      </c>
      <c r="R8" s="187">
        <f t="shared" si="4"/>
        <v>345.52500000000003</v>
      </c>
      <c r="S8" s="79" t="s">
        <v>27</v>
      </c>
      <c r="T8" s="79" t="s">
        <v>28</v>
      </c>
      <c r="U8" s="79" t="s">
        <v>29</v>
      </c>
    </row>
    <row r="9" spans="1:21" ht="12.75">
      <c r="A9" s="79">
        <v>5</v>
      </c>
      <c r="B9" s="171" t="s">
        <v>37</v>
      </c>
      <c r="C9" s="172" t="s">
        <v>38</v>
      </c>
      <c r="D9" s="62" t="s">
        <v>26</v>
      </c>
      <c r="E9" s="173">
        <v>62</v>
      </c>
      <c r="F9" s="173">
        <v>47</v>
      </c>
      <c r="G9" s="173">
        <v>108</v>
      </c>
      <c r="H9" s="173">
        <v>114</v>
      </c>
      <c r="I9" s="173">
        <v>331</v>
      </c>
      <c r="J9" s="107">
        <f t="shared" si="0"/>
        <v>179.4</v>
      </c>
      <c r="K9" s="79">
        <v>79</v>
      </c>
      <c r="L9" s="121">
        <v>85</v>
      </c>
      <c r="M9" s="79">
        <f t="shared" si="1"/>
        <v>25.5</v>
      </c>
      <c r="N9" s="79">
        <v>88.4</v>
      </c>
      <c r="O9" s="79">
        <f t="shared" si="2"/>
        <v>44.2</v>
      </c>
      <c r="P9" s="79">
        <v>81.53</v>
      </c>
      <c r="Q9" s="79">
        <f t="shared" si="3"/>
        <v>16.306</v>
      </c>
      <c r="R9" s="187">
        <f t="shared" si="4"/>
        <v>344.40599999999995</v>
      </c>
      <c r="S9" s="79" t="s">
        <v>39</v>
      </c>
      <c r="T9" s="79" t="s">
        <v>28</v>
      </c>
      <c r="U9" s="79" t="s">
        <v>29</v>
      </c>
    </row>
    <row r="10" spans="1:21" ht="12.75">
      <c r="A10" s="79">
        <v>6</v>
      </c>
      <c r="B10" s="171" t="s">
        <v>40</v>
      </c>
      <c r="C10" s="172" t="s">
        <v>41</v>
      </c>
      <c r="D10" s="62" t="s">
        <v>26</v>
      </c>
      <c r="E10" s="173">
        <v>62</v>
      </c>
      <c r="F10" s="173">
        <v>40</v>
      </c>
      <c r="G10" s="173">
        <v>120</v>
      </c>
      <c r="H10" s="173">
        <v>103</v>
      </c>
      <c r="I10" s="173">
        <v>325</v>
      </c>
      <c r="J10" s="107">
        <f t="shared" si="0"/>
        <v>170</v>
      </c>
      <c r="K10" s="79">
        <v>86.5</v>
      </c>
      <c r="L10" s="121">
        <v>92</v>
      </c>
      <c r="M10" s="79">
        <f t="shared" si="1"/>
        <v>27.599999999999998</v>
      </c>
      <c r="N10" s="79">
        <v>84.25</v>
      </c>
      <c r="O10" s="79">
        <f t="shared" si="2"/>
        <v>42.125</v>
      </c>
      <c r="P10" s="79">
        <v>85.53</v>
      </c>
      <c r="Q10" s="79">
        <f t="shared" si="3"/>
        <v>17.106</v>
      </c>
      <c r="R10" s="187">
        <f t="shared" si="4"/>
        <v>343.331</v>
      </c>
      <c r="S10" s="79" t="s">
        <v>42</v>
      </c>
      <c r="T10" s="79" t="s">
        <v>28</v>
      </c>
      <c r="U10" s="79" t="s">
        <v>29</v>
      </c>
    </row>
    <row r="11" spans="1:21" ht="12.75">
      <c r="A11" s="79">
        <v>7</v>
      </c>
      <c r="B11" s="171" t="s">
        <v>43</v>
      </c>
      <c r="C11" s="172" t="s">
        <v>44</v>
      </c>
      <c r="D11" s="62" t="s">
        <v>26</v>
      </c>
      <c r="E11" s="173">
        <v>75</v>
      </c>
      <c r="F11" s="173">
        <v>39</v>
      </c>
      <c r="G11" s="173">
        <v>119</v>
      </c>
      <c r="H11" s="173">
        <v>112</v>
      </c>
      <c r="I11" s="173">
        <v>345</v>
      </c>
      <c r="J11" s="107">
        <f t="shared" si="0"/>
        <v>177</v>
      </c>
      <c r="K11" s="79">
        <v>81.5</v>
      </c>
      <c r="L11" s="121">
        <v>90</v>
      </c>
      <c r="M11" s="79">
        <f t="shared" si="1"/>
        <v>27</v>
      </c>
      <c r="N11" s="79">
        <v>82.25</v>
      </c>
      <c r="O11" s="79">
        <f t="shared" si="2"/>
        <v>41.125</v>
      </c>
      <c r="P11" s="79">
        <v>78.87</v>
      </c>
      <c r="Q11" s="79">
        <f t="shared" si="3"/>
        <v>15.774000000000001</v>
      </c>
      <c r="R11" s="187">
        <f t="shared" si="4"/>
        <v>342.399</v>
      </c>
      <c r="S11" s="79" t="s">
        <v>39</v>
      </c>
      <c r="T11" s="79" t="s">
        <v>28</v>
      </c>
      <c r="U11" s="79" t="s">
        <v>29</v>
      </c>
    </row>
    <row r="12" spans="1:21" ht="12.75">
      <c r="A12" s="79">
        <v>8</v>
      </c>
      <c r="B12" s="171" t="s">
        <v>45</v>
      </c>
      <c r="C12" s="172" t="s">
        <v>46</v>
      </c>
      <c r="D12" s="62" t="s">
        <v>26</v>
      </c>
      <c r="E12" s="173">
        <v>66</v>
      </c>
      <c r="F12" s="173">
        <v>36</v>
      </c>
      <c r="G12" s="173">
        <v>124</v>
      </c>
      <c r="H12" s="173">
        <v>128</v>
      </c>
      <c r="I12" s="173">
        <v>354</v>
      </c>
      <c r="J12" s="107">
        <f t="shared" si="0"/>
        <v>177.6</v>
      </c>
      <c r="K12" s="79">
        <v>74.5</v>
      </c>
      <c r="L12" s="121">
        <v>90</v>
      </c>
      <c r="M12" s="79">
        <f t="shared" si="1"/>
        <v>27</v>
      </c>
      <c r="N12" s="79">
        <v>87.63</v>
      </c>
      <c r="O12" s="79">
        <f t="shared" si="2"/>
        <v>43.815</v>
      </c>
      <c r="P12" s="79">
        <v>78.46</v>
      </c>
      <c r="Q12" s="79">
        <f t="shared" si="3"/>
        <v>15.692</v>
      </c>
      <c r="R12" s="187">
        <f t="shared" si="4"/>
        <v>338.607</v>
      </c>
      <c r="S12" s="79" t="s">
        <v>39</v>
      </c>
      <c r="T12" s="79" t="s">
        <v>28</v>
      </c>
      <c r="U12" s="79" t="s">
        <v>29</v>
      </c>
    </row>
    <row r="13" spans="1:21" ht="12.75">
      <c r="A13" s="79">
        <v>9</v>
      </c>
      <c r="B13" s="171" t="s">
        <v>47</v>
      </c>
      <c r="C13" s="172" t="s">
        <v>48</v>
      </c>
      <c r="D13" s="62" t="s">
        <v>26</v>
      </c>
      <c r="E13" s="173">
        <v>62</v>
      </c>
      <c r="F13" s="173">
        <v>37</v>
      </c>
      <c r="G13" s="173">
        <v>113</v>
      </c>
      <c r="H13" s="173">
        <v>131</v>
      </c>
      <c r="I13" s="173">
        <v>343</v>
      </c>
      <c r="J13" s="107">
        <f t="shared" si="0"/>
        <v>174.20000000000002</v>
      </c>
      <c r="K13" s="79">
        <v>76</v>
      </c>
      <c r="L13" s="121">
        <v>92</v>
      </c>
      <c r="M13" s="79">
        <f t="shared" si="1"/>
        <v>27.599999999999998</v>
      </c>
      <c r="N13" s="79">
        <v>83</v>
      </c>
      <c r="O13" s="79">
        <f t="shared" si="2"/>
        <v>41.5</v>
      </c>
      <c r="P13" s="79">
        <v>79.13</v>
      </c>
      <c r="Q13" s="79">
        <f t="shared" si="3"/>
        <v>15.826</v>
      </c>
      <c r="R13" s="187">
        <f t="shared" si="4"/>
        <v>335.12600000000003</v>
      </c>
      <c r="S13" s="79" t="s">
        <v>34</v>
      </c>
      <c r="T13" s="79" t="s">
        <v>28</v>
      </c>
      <c r="U13" s="79" t="s">
        <v>29</v>
      </c>
    </row>
    <row r="14" spans="1:21" ht="12.75">
      <c r="A14" s="79">
        <v>11</v>
      </c>
      <c r="B14" s="171" t="s">
        <v>49</v>
      </c>
      <c r="C14" s="172" t="s">
        <v>50</v>
      </c>
      <c r="D14" s="62" t="s">
        <v>26</v>
      </c>
      <c r="E14" s="173">
        <v>60</v>
      </c>
      <c r="F14" s="173">
        <v>37</v>
      </c>
      <c r="G14" s="173">
        <v>134</v>
      </c>
      <c r="H14" s="173">
        <v>118</v>
      </c>
      <c r="I14" s="173">
        <v>349</v>
      </c>
      <c r="J14" s="107">
        <f t="shared" si="0"/>
        <v>176.6</v>
      </c>
      <c r="K14" s="79">
        <v>73.5</v>
      </c>
      <c r="L14" s="121">
        <v>88</v>
      </c>
      <c r="M14" s="79">
        <f t="shared" si="1"/>
        <v>26.4</v>
      </c>
      <c r="N14" s="79">
        <v>83</v>
      </c>
      <c r="O14" s="79">
        <f t="shared" si="2"/>
        <v>41.5</v>
      </c>
      <c r="P14" s="79">
        <v>84</v>
      </c>
      <c r="Q14" s="79">
        <f t="shared" si="3"/>
        <v>16.8</v>
      </c>
      <c r="R14" s="187">
        <f t="shared" si="4"/>
        <v>334.8</v>
      </c>
      <c r="S14" s="79" t="s">
        <v>39</v>
      </c>
      <c r="T14" s="79" t="s">
        <v>28</v>
      </c>
      <c r="U14" s="79" t="s">
        <v>29</v>
      </c>
    </row>
    <row r="15" spans="1:21" ht="12.75">
      <c r="A15" s="79">
        <v>12</v>
      </c>
      <c r="B15" s="171" t="s">
        <v>51</v>
      </c>
      <c r="C15" s="172" t="s">
        <v>52</v>
      </c>
      <c r="D15" s="62" t="s">
        <v>26</v>
      </c>
      <c r="E15" s="173">
        <v>77</v>
      </c>
      <c r="F15" s="173">
        <v>39</v>
      </c>
      <c r="G15" s="173">
        <v>112</v>
      </c>
      <c r="H15" s="173">
        <v>96</v>
      </c>
      <c r="I15" s="173">
        <v>324</v>
      </c>
      <c r="J15" s="107">
        <f t="shared" si="0"/>
        <v>168.6</v>
      </c>
      <c r="K15" s="79">
        <v>79</v>
      </c>
      <c r="L15" s="121">
        <v>95</v>
      </c>
      <c r="M15" s="79">
        <f t="shared" si="1"/>
        <v>28.5</v>
      </c>
      <c r="N15" s="79">
        <v>84.63</v>
      </c>
      <c r="O15" s="79">
        <f t="shared" si="2"/>
        <v>42.315</v>
      </c>
      <c r="P15" s="79">
        <v>75.13</v>
      </c>
      <c r="Q15" s="79">
        <f t="shared" si="3"/>
        <v>15.026</v>
      </c>
      <c r="R15" s="187">
        <f t="shared" si="4"/>
        <v>333.44100000000003</v>
      </c>
      <c r="S15" s="79" t="s">
        <v>34</v>
      </c>
      <c r="T15" s="79" t="s">
        <v>28</v>
      </c>
      <c r="U15" s="79" t="s">
        <v>29</v>
      </c>
    </row>
    <row r="16" spans="1:21" ht="12.75">
      <c r="A16" s="79">
        <v>13</v>
      </c>
      <c r="B16" s="171" t="s">
        <v>53</v>
      </c>
      <c r="C16" s="172" t="s">
        <v>54</v>
      </c>
      <c r="D16" s="62" t="s">
        <v>26</v>
      </c>
      <c r="E16" s="173">
        <v>66</v>
      </c>
      <c r="F16" s="173">
        <v>39</v>
      </c>
      <c r="G16" s="173">
        <v>115</v>
      </c>
      <c r="H16" s="173">
        <v>110</v>
      </c>
      <c r="I16" s="173">
        <v>330</v>
      </c>
      <c r="J16" s="107">
        <f t="shared" si="0"/>
        <v>171</v>
      </c>
      <c r="K16" s="79">
        <v>76</v>
      </c>
      <c r="L16" s="121">
        <v>90</v>
      </c>
      <c r="M16" s="79">
        <f t="shared" si="1"/>
        <v>27</v>
      </c>
      <c r="N16" s="79">
        <v>84.88</v>
      </c>
      <c r="O16" s="79">
        <f t="shared" si="2"/>
        <v>42.44</v>
      </c>
      <c r="P16" s="79">
        <v>80.93</v>
      </c>
      <c r="Q16" s="79">
        <f t="shared" si="3"/>
        <v>16.186000000000003</v>
      </c>
      <c r="R16" s="187">
        <f t="shared" si="4"/>
        <v>332.626</v>
      </c>
      <c r="S16" s="79" t="s">
        <v>55</v>
      </c>
      <c r="T16" s="79" t="s">
        <v>28</v>
      </c>
      <c r="U16" s="79" t="s">
        <v>29</v>
      </c>
    </row>
    <row r="17" spans="1:21" ht="12.75">
      <c r="A17" s="79">
        <v>14</v>
      </c>
      <c r="B17" s="171" t="s">
        <v>56</v>
      </c>
      <c r="C17" s="172" t="s">
        <v>57</v>
      </c>
      <c r="D17" s="62" t="s">
        <v>26</v>
      </c>
      <c r="E17" s="173">
        <v>62</v>
      </c>
      <c r="F17" s="173">
        <v>39</v>
      </c>
      <c r="G17" s="173">
        <v>114</v>
      </c>
      <c r="H17" s="173">
        <v>116</v>
      </c>
      <c r="I17" s="173">
        <v>331</v>
      </c>
      <c r="J17" s="107">
        <f t="shared" si="0"/>
        <v>171.4</v>
      </c>
      <c r="K17" s="79">
        <v>75</v>
      </c>
      <c r="L17" s="121">
        <v>90</v>
      </c>
      <c r="M17" s="79">
        <f t="shared" si="1"/>
        <v>27</v>
      </c>
      <c r="N17" s="79">
        <v>87.12</v>
      </c>
      <c r="O17" s="79">
        <f t="shared" si="2"/>
        <v>43.56</v>
      </c>
      <c r="P17" s="79">
        <v>75.87</v>
      </c>
      <c r="Q17" s="79">
        <f t="shared" si="3"/>
        <v>15.174000000000001</v>
      </c>
      <c r="R17" s="187">
        <f t="shared" si="4"/>
        <v>332.13399999999996</v>
      </c>
      <c r="S17" s="79" t="s">
        <v>58</v>
      </c>
      <c r="T17" s="79" t="s">
        <v>28</v>
      </c>
      <c r="U17" s="79" t="s">
        <v>29</v>
      </c>
    </row>
    <row r="18" spans="1:21" ht="12.75">
      <c r="A18" s="79">
        <v>15</v>
      </c>
      <c r="B18" s="171" t="s">
        <v>59</v>
      </c>
      <c r="C18" s="172" t="s">
        <v>60</v>
      </c>
      <c r="D18" s="62" t="s">
        <v>26</v>
      </c>
      <c r="E18" s="173">
        <v>55</v>
      </c>
      <c r="F18" s="173">
        <v>40</v>
      </c>
      <c r="G18" s="173">
        <v>121</v>
      </c>
      <c r="H18" s="173">
        <v>110</v>
      </c>
      <c r="I18" s="173">
        <v>326</v>
      </c>
      <c r="J18" s="107">
        <f t="shared" si="0"/>
        <v>170.4</v>
      </c>
      <c r="K18" s="79">
        <v>75</v>
      </c>
      <c r="L18" s="121">
        <v>92</v>
      </c>
      <c r="M18" s="79">
        <f t="shared" si="1"/>
        <v>27.599999999999998</v>
      </c>
      <c r="N18" s="79">
        <v>82.13</v>
      </c>
      <c r="O18" s="79">
        <f t="shared" si="2"/>
        <v>41.065</v>
      </c>
      <c r="P18" s="79">
        <v>79.47</v>
      </c>
      <c r="Q18" s="79">
        <f t="shared" si="3"/>
        <v>15.894</v>
      </c>
      <c r="R18" s="187">
        <f t="shared" si="4"/>
        <v>329.959</v>
      </c>
      <c r="S18" s="79" t="s">
        <v>42</v>
      </c>
      <c r="T18" s="79" t="s">
        <v>28</v>
      </c>
      <c r="U18" s="79" t="s">
        <v>29</v>
      </c>
    </row>
    <row r="19" spans="1:21" ht="12.75">
      <c r="A19" s="174">
        <v>16</v>
      </c>
      <c r="B19" s="175" t="s">
        <v>61</v>
      </c>
      <c r="C19" s="172" t="s">
        <v>62</v>
      </c>
      <c r="D19" s="62" t="s">
        <v>26</v>
      </c>
      <c r="E19" s="173">
        <v>57</v>
      </c>
      <c r="F19" s="173">
        <v>37</v>
      </c>
      <c r="G19" s="173">
        <v>131</v>
      </c>
      <c r="H19" s="173">
        <v>108</v>
      </c>
      <c r="I19" s="173">
        <v>333</v>
      </c>
      <c r="J19" s="107">
        <f t="shared" si="0"/>
        <v>170.20000000000002</v>
      </c>
      <c r="K19" s="79">
        <v>65</v>
      </c>
      <c r="L19" s="121">
        <v>93</v>
      </c>
      <c r="M19" s="79">
        <f t="shared" si="1"/>
        <v>27.9</v>
      </c>
      <c r="N19" s="79">
        <v>82.38</v>
      </c>
      <c r="O19" s="79">
        <f t="shared" si="2"/>
        <v>41.19</v>
      </c>
      <c r="P19" s="79">
        <v>81.87</v>
      </c>
      <c r="Q19" s="79">
        <f t="shared" si="3"/>
        <v>16.374000000000002</v>
      </c>
      <c r="R19" s="187">
        <f t="shared" si="4"/>
        <v>320.66400000000004</v>
      </c>
      <c r="S19" s="79" t="s">
        <v>34</v>
      </c>
      <c r="T19" s="79" t="s">
        <v>28</v>
      </c>
      <c r="U19" s="79" t="s">
        <v>29</v>
      </c>
    </row>
    <row r="20" spans="1:21" ht="12.75">
      <c r="A20" s="79">
        <v>1</v>
      </c>
      <c r="B20" s="176" t="s">
        <v>63</v>
      </c>
      <c r="C20" s="177" t="s">
        <v>64</v>
      </c>
      <c r="D20" s="62" t="s">
        <v>65</v>
      </c>
      <c r="E20" s="176">
        <v>58</v>
      </c>
      <c r="F20" s="176">
        <v>57</v>
      </c>
      <c r="G20" s="176">
        <v>102</v>
      </c>
      <c r="H20" s="176">
        <v>103</v>
      </c>
      <c r="I20" s="176">
        <v>320</v>
      </c>
      <c r="J20" s="107">
        <f t="shared" si="0"/>
        <v>185</v>
      </c>
      <c r="K20" s="79">
        <v>77</v>
      </c>
      <c r="L20" s="121">
        <v>90</v>
      </c>
      <c r="M20" s="79">
        <f t="shared" si="1"/>
        <v>27</v>
      </c>
      <c r="N20" s="79">
        <v>88.88</v>
      </c>
      <c r="O20" s="79">
        <f t="shared" si="2"/>
        <v>44.44</v>
      </c>
      <c r="P20" s="79">
        <v>76.8</v>
      </c>
      <c r="Q20" s="79">
        <f t="shared" si="3"/>
        <v>15.36</v>
      </c>
      <c r="R20" s="187">
        <f t="shared" si="4"/>
        <v>348.8</v>
      </c>
      <c r="S20" s="79" t="s">
        <v>66</v>
      </c>
      <c r="T20" s="79" t="s">
        <v>28</v>
      </c>
      <c r="U20" s="79" t="s">
        <v>29</v>
      </c>
    </row>
    <row r="21" spans="1:21" ht="12.75">
      <c r="A21" s="79">
        <v>2</v>
      </c>
      <c r="B21" s="176" t="s">
        <v>67</v>
      </c>
      <c r="C21" s="177" t="s">
        <v>68</v>
      </c>
      <c r="D21" s="62" t="s">
        <v>65</v>
      </c>
      <c r="E21" s="176">
        <v>57</v>
      </c>
      <c r="F21" s="176">
        <v>38</v>
      </c>
      <c r="G21" s="176">
        <v>121</v>
      </c>
      <c r="H21" s="176">
        <v>115</v>
      </c>
      <c r="I21" s="176">
        <v>331</v>
      </c>
      <c r="J21" s="107">
        <f t="shared" si="0"/>
        <v>170.4</v>
      </c>
      <c r="K21" s="79">
        <v>76</v>
      </c>
      <c r="L21" s="121">
        <v>90</v>
      </c>
      <c r="M21" s="79">
        <f t="shared" si="1"/>
        <v>27</v>
      </c>
      <c r="N21" s="79">
        <v>84.88</v>
      </c>
      <c r="O21" s="79">
        <f t="shared" si="2"/>
        <v>42.44</v>
      </c>
      <c r="P21" s="79">
        <v>81.93</v>
      </c>
      <c r="Q21" s="79">
        <f t="shared" si="3"/>
        <v>16.386000000000003</v>
      </c>
      <c r="R21" s="187">
        <f t="shared" si="4"/>
        <v>332.226</v>
      </c>
      <c r="S21" s="79" t="s">
        <v>66</v>
      </c>
      <c r="T21" s="79" t="s">
        <v>28</v>
      </c>
      <c r="U21" s="79" t="s">
        <v>29</v>
      </c>
    </row>
    <row r="22" spans="1:21" ht="12.75">
      <c r="A22" s="79">
        <v>1</v>
      </c>
      <c r="B22" s="178" t="s">
        <v>69</v>
      </c>
      <c r="C22" s="179" t="s">
        <v>70</v>
      </c>
      <c r="D22" s="62" t="s">
        <v>71</v>
      </c>
      <c r="E22" s="178">
        <v>63</v>
      </c>
      <c r="F22" s="178">
        <v>43</v>
      </c>
      <c r="G22" s="178">
        <v>120</v>
      </c>
      <c r="H22" s="178">
        <v>94</v>
      </c>
      <c r="I22" s="178">
        <v>320</v>
      </c>
      <c r="J22" s="107">
        <f t="shared" si="0"/>
        <v>171</v>
      </c>
      <c r="K22" s="79">
        <v>79</v>
      </c>
      <c r="L22" s="121">
        <v>89</v>
      </c>
      <c r="M22" s="79">
        <f t="shared" si="1"/>
        <v>26.7</v>
      </c>
      <c r="N22" s="79">
        <v>81.13</v>
      </c>
      <c r="O22" s="79">
        <f t="shared" si="2"/>
        <v>40.565</v>
      </c>
      <c r="P22" s="79">
        <v>84.87</v>
      </c>
      <c r="Q22" s="79">
        <f t="shared" si="3"/>
        <v>16.974</v>
      </c>
      <c r="R22" s="187">
        <f t="shared" si="4"/>
        <v>334.239</v>
      </c>
      <c r="S22" s="79" t="s">
        <v>70</v>
      </c>
      <c r="T22" s="79" t="s">
        <v>28</v>
      </c>
      <c r="U22" s="79" t="s">
        <v>29</v>
      </c>
    </row>
    <row r="23" spans="1:21" ht="12.75">
      <c r="A23" s="79">
        <v>1</v>
      </c>
      <c r="B23" s="180" t="s">
        <v>72</v>
      </c>
      <c r="C23" s="181" t="s">
        <v>73</v>
      </c>
      <c r="D23" s="62" t="s">
        <v>74</v>
      </c>
      <c r="E23" s="180">
        <v>58</v>
      </c>
      <c r="F23" s="180">
        <v>46</v>
      </c>
      <c r="G23" s="180">
        <v>103</v>
      </c>
      <c r="H23" s="180">
        <v>118</v>
      </c>
      <c r="I23" s="180">
        <v>325</v>
      </c>
      <c r="J23" s="107">
        <f t="shared" si="0"/>
        <v>176</v>
      </c>
      <c r="K23" s="79">
        <v>79.5</v>
      </c>
      <c r="L23" s="121">
        <v>90</v>
      </c>
      <c r="M23" s="79">
        <f t="shared" si="1"/>
        <v>27</v>
      </c>
      <c r="N23" s="79">
        <v>81.13</v>
      </c>
      <c r="O23" s="79">
        <f t="shared" si="2"/>
        <v>40.565</v>
      </c>
      <c r="P23" s="79">
        <v>89.67</v>
      </c>
      <c r="Q23" s="79">
        <f t="shared" si="3"/>
        <v>17.934</v>
      </c>
      <c r="R23" s="187">
        <f t="shared" si="4"/>
        <v>340.999</v>
      </c>
      <c r="S23" s="79" t="s">
        <v>75</v>
      </c>
      <c r="T23" s="79" t="s">
        <v>28</v>
      </c>
      <c r="U23" s="79" t="s">
        <v>29</v>
      </c>
    </row>
    <row r="24" spans="1:21" ht="12.75">
      <c r="A24" s="79">
        <v>2</v>
      </c>
      <c r="B24" s="180" t="s">
        <v>76</v>
      </c>
      <c r="C24" s="181" t="s">
        <v>77</v>
      </c>
      <c r="D24" s="62" t="s">
        <v>74</v>
      </c>
      <c r="E24" s="180">
        <v>63</v>
      </c>
      <c r="F24" s="180">
        <v>45</v>
      </c>
      <c r="G24" s="180">
        <v>102</v>
      </c>
      <c r="H24" s="180">
        <v>115</v>
      </c>
      <c r="I24" s="180">
        <v>325</v>
      </c>
      <c r="J24" s="107">
        <f t="shared" si="0"/>
        <v>175</v>
      </c>
      <c r="K24" s="79">
        <v>79</v>
      </c>
      <c r="L24" s="121">
        <v>90</v>
      </c>
      <c r="M24" s="79">
        <f t="shared" si="1"/>
        <v>27</v>
      </c>
      <c r="N24" s="79">
        <v>87.75</v>
      </c>
      <c r="O24" s="79">
        <f t="shared" si="2"/>
        <v>43.875</v>
      </c>
      <c r="P24" s="79">
        <v>79.6</v>
      </c>
      <c r="Q24" s="79">
        <f t="shared" si="3"/>
        <v>15.92</v>
      </c>
      <c r="R24" s="187">
        <f t="shared" si="4"/>
        <v>340.795</v>
      </c>
      <c r="S24" s="79" t="s">
        <v>78</v>
      </c>
      <c r="T24" s="79" t="s">
        <v>28</v>
      </c>
      <c r="U24" s="79" t="s">
        <v>29</v>
      </c>
    </row>
    <row r="25" spans="1:21" ht="12.75">
      <c r="A25" s="79">
        <v>3</v>
      </c>
      <c r="B25" s="180" t="s">
        <v>79</v>
      </c>
      <c r="C25" s="181" t="s">
        <v>80</v>
      </c>
      <c r="D25" s="62" t="s">
        <v>74</v>
      </c>
      <c r="E25" s="180">
        <v>64</v>
      </c>
      <c r="F25" s="180">
        <v>34</v>
      </c>
      <c r="G25" s="180">
        <v>121</v>
      </c>
      <c r="H25" s="180">
        <v>105</v>
      </c>
      <c r="I25" s="180">
        <v>324</v>
      </c>
      <c r="J25" s="107">
        <f t="shared" si="0"/>
        <v>163.6</v>
      </c>
      <c r="K25" s="79">
        <v>81.5</v>
      </c>
      <c r="L25" s="121">
        <v>90</v>
      </c>
      <c r="M25" s="79">
        <f t="shared" si="1"/>
        <v>27</v>
      </c>
      <c r="N25" s="79">
        <v>81.63</v>
      </c>
      <c r="O25" s="79">
        <f t="shared" si="2"/>
        <v>40.815</v>
      </c>
      <c r="P25" s="79">
        <v>79.8</v>
      </c>
      <c r="Q25" s="79">
        <f t="shared" si="3"/>
        <v>15.96</v>
      </c>
      <c r="R25" s="187">
        <f t="shared" si="4"/>
        <v>328.875</v>
      </c>
      <c r="S25" s="79" t="s">
        <v>81</v>
      </c>
      <c r="T25" s="79" t="s">
        <v>28</v>
      </c>
      <c r="U25" s="79" t="s">
        <v>29</v>
      </c>
    </row>
    <row r="26" spans="1:21" ht="12.75">
      <c r="A26" s="79">
        <v>4</v>
      </c>
      <c r="B26" s="180" t="s">
        <v>82</v>
      </c>
      <c r="C26" s="181" t="s">
        <v>83</v>
      </c>
      <c r="D26" s="62" t="s">
        <v>74</v>
      </c>
      <c r="E26" s="180">
        <v>68</v>
      </c>
      <c r="F26" s="180">
        <v>48</v>
      </c>
      <c r="G26" s="180">
        <v>120</v>
      </c>
      <c r="H26" s="180">
        <v>90</v>
      </c>
      <c r="I26" s="180">
        <v>326</v>
      </c>
      <c r="J26" s="107">
        <f t="shared" si="0"/>
        <v>178.4</v>
      </c>
      <c r="K26" s="79">
        <v>64</v>
      </c>
      <c r="L26" s="121">
        <v>91</v>
      </c>
      <c r="M26" s="79">
        <f t="shared" si="1"/>
        <v>27.3</v>
      </c>
      <c r="N26" s="79">
        <v>84.25</v>
      </c>
      <c r="O26" s="79">
        <f t="shared" si="2"/>
        <v>42.125</v>
      </c>
      <c r="P26" s="79">
        <v>82.4</v>
      </c>
      <c r="Q26" s="79">
        <f t="shared" si="3"/>
        <v>16.48</v>
      </c>
      <c r="R26" s="187">
        <f t="shared" si="4"/>
        <v>328.305</v>
      </c>
      <c r="S26" s="79" t="s">
        <v>84</v>
      </c>
      <c r="T26" s="79" t="s">
        <v>28</v>
      </c>
      <c r="U26" s="79" t="s">
        <v>29</v>
      </c>
    </row>
    <row r="27" spans="1:21" ht="12.75">
      <c r="A27" s="79">
        <v>1</v>
      </c>
      <c r="B27" s="182" t="s">
        <v>85</v>
      </c>
      <c r="C27" s="183" t="s">
        <v>86</v>
      </c>
      <c r="D27" s="62" t="s">
        <v>87</v>
      </c>
      <c r="E27" s="182">
        <v>73</v>
      </c>
      <c r="F27" s="182">
        <v>36</v>
      </c>
      <c r="G27" s="182">
        <v>113</v>
      </c>
      <c r="H27" s="182">
        <v>101</v>
      </c>
      <c r="I27" s="182">
        <v>323</v>
      </c>
      <c r="J27" s="107">
        <f t="shared" si="0"/>
        <v>165.20000000000002</v>
      </c>
      <c r="K27" s="79">
        <v>79</v>
      </c>
      <c r="L27" s="121">
        <v>90</v>
      </c>
      <c r="M27" s="79">
        <f t="shared" si="1"/>
        <v>27</v>
      </c>
      <c r="N27" s="79">
        <v>85.63</v>
      </c>
      <c r="O27" s="79">
        <f t="shared" si="2"/>
        <v>42.815</v>
      </c>
      <c r="P27" s="79">
        <v>85.4</v>
      </c>
      <c r="Q27" s="79">
        <f t="shared" si="3"/>
        <v>17.080000000000002</v>
      </c>
      <c r="R27" s="187">
        <f t="shared" si="4"/>
        <v>331.095</v>
      </c>
      <c r="S27" s="79" t="s">
        <v>55</v>
      </c>
      <c r="T27" s="79" t="s">
        <v>28</v>
      </c>
      <c r="U27" s="79" t="s">
        <v>29</v>
      </c>
    </row>
    <row r="29" spans="1:14" ht="148.5" customHeight="1">
      <c r="A29" s="195" t="s">
        <v>88</v>
      </c>
      <c r="B29" s="195"/>
      <c r="C29" s="195"/>
      <c r="D29" s="196" t="s">
        <v>89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</row>
  </sheetData>
  <sheetProtection/>
  <autoFilter ref="A4:U27"/>
  <mergeCells count="6">
    <mergeCell ref="A1:U1"/>
    <mergeCell ref="L3:M3"/>
    <mergeCell ref="N3:O3"/>
    <mergeCell ref="P3:Q3"/>
    <mergeCell ref="A29:C29"/>
    <mergeCell ref="D29:N29"/>
  </mergeCells>
  <printOptions/>
  <pageMargins left="0.5111111111111111" right="0.5111111111111111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X24" sqref="X24"/>
    </sheetView>
  </sheetViews>
  <sheetFormatPr defaultColWidth="9.00390625" defaultRowHeight="14.25"/>
  <cols>
    <col min="1" max="1" width="4.125" style="55" customWidth="1"/>
    <col min="2" max="2" width="14.375" style="124" customWidth="1"/>
    <col min="3" max="3" width="7.00390625" style="55" customWidth="1"/>
    <col min="4" max="4" width="8.75390625" style="55" customWidth="1"/>
    <col min="5" max="5" width="3.25390625" style="55" customWidth="1"/>
    <col min="6" max="6" width="3.75390625" style="55" customWidth="1"/>
    <col min="7" max="8" width="4.00390625" style="55" customWidth="1"/>
    <col min="9" max="9" width="3.375" style="55" customWidth="1"/>
    <col min="10" max="10" width="5.875" style="55" customWidth="1"/>
    <col min="11" max="11" width="5.125" style="55" customWidth="1"/>
    <col min="12" max="12" width="4.875" style="55" customWidth="1"/>
    <col min="13" max="13" width="5.25390625" style="55" customWidth="1"/>
    <col min="14" max="14" width="5.75390625" style="55" customWidth="1"/>
    <col min="15" max="15" width="5.375" style="55" customWidth="1"/>
    <col min="16" max="16" width="7.25390625" style="55" customWidth="1"/>
    <col min="17" max="17" width="6.25390625" style="55" customWidth="1"/>
    <col min="18" max="18" width="7.25390625" style="125" customWidth="1"/>
    <col min="19" max="19" width="6.375" style="55" customWidth="1"/>
    <col min="20" max="20" width="6.00390625" style="55" customWidth="1"/>
    <col min="21" max="21" width="7.875" style="55" customWidth="1"/>
    <col min="22" max="16384" width="9.00390625" style="55" customWidth="1"/>
  </cols>
  <sheetData>
    <row r="1" spans="1:21" ht="47.25" customHeight="1">
      <c r="A1" s="192" t="s">
        <v>259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7"/>
      <c r="S1" s="192"/>
      <c r="T1" s="192"/>
      <c r="U1" s="192"/>
    </row>
    <row r="2" spans="1:21" ht="47.25" customHeight="1">
      <c r="A2" s="89"/>
      <c r="B2" s="126"/>
      <c r="C2" s="89"/>
      <c r="D2" s="56" t="s">
        <v>1</v>
      </c>
      <c r="E2" s="57"/>
      <c r="F2" s="57"/>
      <c r="G2" s="57"/>
      <c r="H2" s="57"/>
      <c r="I2" s="57"/>
      <c r="J2" s="57"/>
      <c r="K2" s="56"/>
      <c r="L2" s="56" t="s">
        <v>2</v>
      </c>
      <c r="M2" s="57"/>
      <c r="N2" s="57"/>
      <c r="O2" s="57"/>
      <c r="P2" s="89"/>
      <c r="Q2" s="89"/>
      <c r="R2" s="139"/>
      <c r="S2" s="89"/>
      <c r="T2" s="89"/>
      <c r="U2" s="89"/>
    </row>
    <row r="3" spans="1:21" ht="14.25" hidden="1">
      <c r="A3" s="60"/>
      <c r="B3" s="83"/>
      <c r="C3" s="60"/>
      <c r="D3" s="60"/>
      <c r="E3" s="60"/>
      <c r="F3" s="60"/>
      <c r="G3" s="60"/>
      <c r="H3" s="60"/>
      <c r="I3" s="60"/>
      <c r="J3" s="60"/>
      <c r="K3" s="60"/>
      <c r="L3" s="198" t="s">
        <v>3</v>
      </c>
      <c r="M3" s="198"/>
      <c r="N3" s="198" t="s">
        <v>4</v>
      </c>
      <c r="O3" s="198"/>
      <c r="P3" s="198" t="s">
        <v>5</v>
      </c>
      <c r="Q3" s="198"/>
      <c r="R3" s="140"/>
      <c r="S3" s="60"/>
      <c r="T3" s="60"/>
      <c r="U3" s="60"/>
    </row>
    <row r="4" spans="1:21" ht="96" customHeight="1">
      <c r="A4" s="127" t="s">
        <v>6</v>
      </c>
      <c r="B4" s="128" t="s">
        <v>7</v>
      </c>
      <c r="C4" s="127" t="s">
        <v>8</v>
      </c>
      <c r="D4" s="127" t="s">
        <v>9</v>
      </c>
      <c r="E4" s="127" t="s">
        <v>10</v>
      </c>
      <c r="F4" s="127" t="s">
        <v>11</v>
      </c>
      <c r="G4" s="127" t="s">
        <v>12</v>
      </c>
      <c r="H4" s="127" t="s">
        <v>13</v>
      </c>
      <c r="I4" s="127" t="s">
        <v>14</v>
      </c>
      <c r="J4" s="127" t="s">
        <v>15</v>
      </c>
      <c r="K4" s="127" t="s">
        <v>16</v>
      </c>
      <c r="L4" s="100" t="s">
        <v>17</v>
      </c>
      <c r="M4" s="100" t="s">
        <v>3</v>
      </c>
      <c r="N4" s="100" t="s">
        <v>18</v>
      </c>
      <c r="O4" s="100" t="s">
        <v>4</v>
      </c>
      <c r="P4" s="100" t="s">
        <v>19</v>
      </c>
      <c r="Q4" s="100" t="s">
        <v>5</v>
      </c>
      <c r="R4" s="141" t="s">
        <v>20</v>
      </c>
      <c r="S4" s="127" t="s">
        <v>21</v>
      </c>
      <c r="T4" s="142" t="s">
        <v>22</v>
      </c>
      <c r="U4" s="143" t="s">
        <v>23</v>
      </c>
    </row>
    <row r="5" spans="1:21" ht="14.25">
      <c r="A5" s="117">
        <v>1</v>
      </c>
      <c r="B5" s="129" t="s">
        <v>260</v>
      </c>
      <c r="C5" s="130" t="s">
        <v>261</v>
      </c>
      <c r="D5" s="104" t="s">
        <v>208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17">
        <v>0</v>
      </c>
      <c r="K5" s="117">
        <v>0</v>
      </c>
      <c r="L5" s="117">
        <v>0</v>
      </c>
      <c r="M5" s="117">
        <v>0</v>
      </c>
      <c r="N5" s="117">
        <v>0</v>
      </c>
      <c r="O5" s="117">
        <v>0</v>
      </c>
      <c r="P5" s="117">
        <v>0</v>
      </c>
      <c r="Q5" s="117">
        <v>0</v>
      </c>
      <c r="R5" s="144">
        <v>0</v>
      </c>
      <c r="S5" s="117" t="s">
        <v>106</v>
      </c>
      <c r="T5" s="117" t="s">
        <v>129</v>
      </c>
      <c r="U5" s="117" t="s">
        <v>94</v>
      </c>
    </row>
    <row r="6" spans="1:21" ht="14.25">
      <c r="A6" s="117">
        <v>2</v>
      </c>
      <c r="B6" s="129" t="s">
        <v>262</v>
      </c>
      <c r="C6" s="130" t="s">
        <v>263</v>
      </c>
      <c r="D6" s="104" t="s">
        <v>208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44">
        <f aca="true" t="shared" si="0" ref="R6:R19">SUM(J6+K6+M6+O6+Q6)</f>
        <v>0</v>
      </c>
      <c r="S6" s="117" t="s">
        <v>97</v>
      </c>
      <c r="T6" s="117" t="s">
        <v>129</v>
      </c>
      <c r="U6" s="117" t="s">
        <v>94</v>
      </c>
    </row>
    <row r="7" spans="1:21" ht="14.25">
      <c r="A7" s="117">
        <v>3</v>
      </c>
      <c r="B7" s="129" t="s">
        <v>264</v>
      </c>
      <c r="C7" s="130" t="s">
        <v>265</v>
      </c>
      <c r="D7" s="104" t="s">
        <v>208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44">
        <f t="shared" si="0"/>
        <v>0</v>
      </c>
      <c r="S7" s="117" t="s">
        <v>140</v>
      </c>
      <c r="T7" s="117" t="s">
        <v>129</v>
      </c>
      <c r="U7" s="117" t="s">
        <v>94</v>
      </c>
    </row>
    <row r="8" spans="1:21" ht="14.25">
      <c r="A8" s="117">
        <v>4</v>
      </c>
      <c r="B8" s="129" t="s">
        <v>266</v>
      </c>
      <c r="C8" s="130" t="s">
        <v>267</v>
      </c>
      <c r="D8" s="104" t="s">
        <v>208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44">
        <f t="shared" si="0"/>
        <v>0</v>
      </c>
      <c r="S8" s="117" t="s">
        <v>140</v>
      </c>
      <c r="T8" s="117" t="s">
        <v>129</v>
      </c>
      <c r="U8" s="117" t="s">
        <v>94</v>
      </c>
    </row>
    <row r="9" spans="1:21" ht="14.25">
      <c r="A9" s="117">
        <v>5</v>
      </c>
      <c r="B9" s="129" t="s">
        <v>268</v>
      </c>
      <c r="C9" s="130" t="s">
        <v>269</v>
      </c>
      <c r="D9" s="104" t="s">
        <v>208</v>
      </c>
      <c r="E9" s="105">
        <v>68</v>
      </c>
      <c r="F9" s="105">
        <v>64</v>
      </c>
      <c r="G9" s="105">
        <v>126</v>
      </c>
      <c r="H9" s="105">
        <v>107</v>
      </c>
      <c r="I9" s="105">
        <v>365</v>
      </c>
      <c r="J9" s="117">
        <f aca="true" t="shared" si="1" ref="J9:J19">SUM(F9+I9*0.4)</f>
        <v>210</v>
      </c>
      <c r="K9" s="117">
        <v>77.5</v>
      </c>
      <c r="L9" s="117">
        <v>90</v>
      </c>
      <c r="M9" s="117">
        <f aca="true" t="shared" si="2" ref="M9:M19">SUM(L9*0.3)</f>
        <v>27</v>
      </c>
      <c r="N9" s="117">
        <v>85.28</v>
      </c>
      <c r="O9" s="117">
        <f aca="true" t="shared" si="3" ref="O9:O19">SUM(N9*0.5)</f>
        <v>42.64</v>
      </c>
      <c r="P9" s="117">
        <v>79.4</v>
      </c>
      <c r="Q9" s="145">
        <f>SUM(P10*0.2)</f>
        <v>16.812</v>
      </c>
      <c r="R9" s="145">
        <f t="shared" si="0"/>
        <v>373.952</v>
      </c>
      <c r="S9" s="117" t="s">
        <v>106</v>
      </c>
      <c r="T9" s="117" t="s">
        <v>93</v>
      </c>
      <c r="U9" s="117" t="s">
        <v>94</v>
      </c>
    </row>
    <row r="10" spans="1:21" ht="14.25">
      <c r="A10" s="117">
        <v>6</v>
      </c>
      <c r="B10" s="129" t="s">
        <v>270</v>
      </c>
      <c r="C10" s="130" t="s">
        <v>271</v>
      </c>
      <c r="D10" s="104" t="s">
        <v>208</v>
      </c>
      <c r="E10" s="105">
        <v>61</v>
      </c>
      <c r="F10" s="105">
        <v>57</v>
      </c>
      <c r="G10" s="105">
        <v>117</v>
      </c>
      <c r="H10" s="105">
        <v>121</v>
      </c>
      <c r="I10" s="105">
        <v>356</v>
      </c>
      <c r="J10" s="117">
        <f t="shared" si="1"/>
        <v>199.4</v>
      </c>
      <c r="K10" s="117">
        <v>85.5</v>
      </c>
      <c r="L10" s="117">
        <v>90</v>
      </c>
      <c r="M10" s="117">
        <f t="shared" si="2"/>
        <v>27</v>
      </c>
      <c r="N10" s="117">
        <v>86.85</v>
      </c>
      <c r="O10" s="117">
        <f t="shared" si="3"/>
        <v>43.425</v>
      </c>
      <c r="P10" s="117">
        <v>84.06</v>
      </c>
      <c r="Q10" s="145">
        <f>SUM(P11*0.2)</f>
        <v>16.9066</v>
      </c>
      <c r="R10" s="145">
        <f t="shared" si="0"/>
        <v>372.2316</v>
      </c>
      <c r="S10" s="117" t="s">
        <v>272</v>
      </c>
      <c r="T10" s="117" t="s">
        <v>93</v>
      </c>
      <c r="U10" s="117" t="s">
        <v>94</v>
      </c>
    </row>
    <row r="11" spans="1:21" ht="14.25">
      <c r="A11" s="117">
        <v>7</v>
      </c>
      <c r="B11" s="129" t="s">
        <v>273</v>
      </c>
      <c r="C11" s="130" t="s">
        <v>274</v>
      </c>
      <c r="D11" s="104" t="s">
        <v>208</v>
      </c>
      <c r="E11" s="105">
        <v>64</v>
      </c>
      <c r="F11" s="105">
        <v>47</v>
      </c>
      <c r="G11" s="105">
        <v>128</v>
      </c>
      <c r="H11" s="105">
        <v>136</v>
      </c>
      <c r="I11" s="105">
        <v>375</v>
      </c>
      <c r="J11" s="117">
        <f t="shared" si="1"/>
        <v>197</v>
      </c>
      <c r="K11" s="117">
        <v>85</v>
      </c>
      <c r="L11" s="117">
        <v>90</v>
      </c>
      <c r="M11" s="117">
        <f t="shared" si="2"/>
        <v>27</v>
      </c>
      <c r="N11" s="117">
        <v>88.42</v>
      </c>
      <c r="O11" s="117">
        <f t="shared" si="3"/>
        <v>44.21</v>
      </c>
      <c r="P11" s="117">
        <v>84.533</v>
      </c>
      <c r="Q11" s="145">
        <f>SUM(P12*0.2)</f>
        <v>16.080000000000002</v>
      </c>
      <c r="R11" s="145">
        <f t="shared" si="0"/>
        <v>369.28999999999996</v>
      </c>
      <c r="S11" s="117" t="s">
        <v>97</v>
      </c>
      <c r="T11" s="117" t="s">
        <v>93</v>
      </c>
      <c r="U11" s="117" t="s">
        <v>94</v>
      </c>
    </row>
    <row r="12" spans="1:21" ht="14.25">
      <c r="A12" s="117">
        <v>8</v>
      </c>
      <c r="B12" s="129" t="s">
        <v>275</v>
      </c>
      <c r="C12" s="130" t="s">
        <v>276</v>
      </c>
      <c r="D12" s="104" t="s">
        <v>208</v>
      </c>
      <c r="E12" s="105">
        <v>66</v>
      </c>
      <c r="F12" s="105">
        <v>52</v>
      </c>
      <c r="G12" s="105">
        <v>114</v>
      </c>
      <c r="H12" s="105">
        <v>122</v>
      </c>
      <c r="I12" s="105">
        <v>354</v>
      </c>
      <c r="J12" s="117">
        <f t="shared" si="1"/>
        <v>193.6</v>
      </c>
      <c r="K12" s="117">
        <v>78.5</v>
      </c>
      <c r="L12" s="117">
        <v>90</v>
      </c>
      <c r="M12" s="117">
        <f t="shared" si="2"/>
        <v>27</v>
      </c>
      <c r="N12" s="117">
        <v>89.28</v>
      </c>
      <c r="O12" s="117">
        <f t="shared" si="3"/>
        <v>44.64</v>
      </c>
      <c r="P12" s="117">
        <v>80.4</v>
      </c>
      <c r="Q12" s="145">
        <f>SUM(P14*0.2)</f>
        <v>16.892</v>
      </c>
      <c r="R12" s="145">
        <f t="shared" si="0"/>
        <v>360.632</v>
      </c>
      <c r="S12" s="117" t="s">
        <v>106</v>
      </c>
      <c r="T12" s="117" t="s">
        <v>93</v>
      </c>
      <c r="U12" s="117" t="s">
        <v>94</v>
      </c>
    </row>
    <row r="13" spans="1:21" ht="14.25">
      <c r="A13" s="117">
        <v>10</v>
      </c>
      <c r="B13" s="129" t="s">
        <v>277</v>
      </c>
      <c r="C13" s="130" t="s">
        <v>278</v>
      </c>
      <c r="D13" s="104" t="s">
        <v>208</v>
      </c>
      <c r="E13" s="105">
        <v>61</v>
      </c>
      <c r="F13" s="105">
        <v>58</v>
      </c>
      <c r="G13" s="105">
        <v>97</v>
      </c>
      <c r="H13" s="105">
        <v>119</v>
      </c>
      <c r="I13" s="105">
        <v>335</v>
      </c>
      <c r="J13" s="117">
        <f t="shared" si="1"/>
        <v>192</v>
      </c>
      <c r="K13" s="117">
        <v>81</v>
      </c>
      <c r="L13" s="117">
        <v>86</v>
      </c>
      <c r="M13" s="117">
        <f t="shared" si="2"/>
        <v>25.8</v>
      </c>
      <c r="N13" s="117">
        <v>84.14</v>
      </c>
      <c r="O13" s="117">
        <f t="shared" si="3"/>
        <v>42.07</v>
      </c>
      <c r="P13" s="117">
        <v>83.86</v>
      </c>
      <c r="Q13" s="145">
        <f>SUM(P15*0.2)</f>
        <v>18.32</v>
      </c>
      <c r="R13" s="145">
        <f t="shared" si="0"/>
        <v>359.19</v>
      </c>
      <c r="S13" s="117" t="s">
        <v>140</v>
      </c>
      <c r="T13" s="117" t="s">
        <v>93</v>
      </c>
      <c r="U13" s="117" t="s">
        <v>94</v>
      </c>
    </row>
    <row r="14" spans="1:21" ht="14.25">
      <c r="A14" s="117">
        <v>11</v>
      </c>
      <c r="B14" s="129" t="s">
        <v>279</v>
      </c>
      <c r="C14" s="130" t="s">
        <v>280</v>
      </c>
      <c r="D14" s="104" t="s">
        <v>208</v>
      </c>
      <c r="E14" s="105">
        <v>64</v>
      </c>
      <c r="F14" s="105">
        <v>45</v>
      </c>
      <c r="G14" s="105">
        <v>130</v>
      </c>
      <c r="H14" s="105">
        <v>133</v>
      </c>
      <c r="I14" s="105">
        <v>372</v>
      </c>
      <c r="J14" s="117">
        <f t="shared" si="1"/>
        <v>193.8</v>
      </c>
      <c r="K14" s="117">
        <v>80</v>
      </c>
      <c r="L14" s="117">
        <v>90</v>
      </c>
      <c r="M14" s="117">
        <f t="shared" si="2"/>
        <v>27</v>
      </c>
      <c r="N14" s="117">
        <v>81.28</v>
      </c>
      <c r="O14" s="117">
        <f t="shared" si="3"/>
        <v>40.64</v>
      </c>
      <c r="P14" s="117">
        <v>84.46</v>
      </c>
      <c r="Q14" s="145">
        <f>SUM(P13*0.2)</f>
        <v>16.772000000000002</v>
      </c>
      <c r="R14" s="145">
        <f t="shared" si="0"/>
        <v>358.212</v>
      </c>
      <c r="S14" s="117" t="s">
        <v>272</v>
      </c>
      <c r="T14" s="117" t="s">
        <v>93</v>
      </c>
      <c r="U14" s="117" t="s">
        <v>94</v>
      </c>
    </row>
    <row r="15" spans="1:21" ht="14.25">
      <c r="A15" s="117">
        <v>9</v>
      </c>
      <c r="B15" s="129" t="s">
        <v>281</v>
      </c>
      <c r="C15" s="130" t="s">
        <v>282</v>
      </c>
      <c r="D15" s="104" t="s">
        <v>208</v>
      </c>
      <c r="E15" s="105">
        <v>68</v>
      </c>
      <c r="F15" s="105">
        <v>44</v>
      </c>
      <c r="G15" s="105">
        <v>115</v>
      </c>
      <c r="H15" s="105">
        <v>127</v>
      </c>
      <c r="I15" s="105">
        <v>354</v>
      </c>
      <c r="J15" s="117">
        <f t="shared" si="1"/>
        <v>185.6</v>
      </c>
      <c r="K15" s="117">
        <v>85</v>
      </c>
      <c r="L15" s="117">
        <v>89</v>
      </c>
      <c r="M15" s="117">
        <f t="shared" si="2"/>
        <v>26.7</v>
      </c>
      <c r="N15" s="117">
        <v>85.28</v>
      </c>
      <c r="O15" s="117">
        <f t="shared" si="3"/>
        <v>42.64</v>
      </c>
      <c r="P15" s="117">
        <v>91.6</v>
      </c>
      <c r="Q15" s="145">
        <f>SUM(P16*0.2)</f>
        <v>17.386000000000003</v>
      </c>
      <c r="R15" s="145">
        <f t="shared" si="0"/>
        <v>357.326</v>
      </c>
      <c r="S15" s="117" t="s">
        <v>140</v>
      </c>
      <c r="T15" s="117" t="s">
        <v>93</v>
      </c>
      <c r="U15" s="117" t="s">
        <v>94</v>
      </c>
    </row>
    <row r="16" spans="1:21" ht="14.25">
      <c r="A16" s="117">
        <v>12</v>
      </c>
      <c r="B16" s="129" t="s">
        <v>283</v>
      </c>
      <c r="C16" s="130" t="s">
        <v>284</v>
      </c>
      <c r="D16" s="104" t="s">
        <v>208</v>
      </c>
      <c r="E16" s="105">
        <v>67</v>
      </c>
      <c r="F16" s="105">
        <v>53</v>
      </c>
      <c r="G16" s="105">
        <v>94</v>
      </c>
      <c r="H16" s="105">
        <v>134</v>
      </c>
      <c r="I16" s="105">
        <v>348</v>
      </c>
      <c r="J16" s="117">
        <f t="shared" si="1"/>
        <v>192.20000000000002</v>
      </c>
      <c r="K16" s="117">
        <v>72.5</v>
      </c>
      <c r="L16" s="117">
        <v>89</v>
      </c>
      <c r="M16" s="117">
        <f t="shared" si="2"/>
        <v>26.7</v>
      </c>
      <c r="N16" s="117">
        <v>82</v>
      </c>
      <c r="O16" s="117">
        <f t="shared" si="3"/>
        <v>41</v>
      </c>
      <c r="P16" s="117">
        <v>86.93</v>
      </c>
      <c r="Q16" s="145">
        <f>SUM(P17*0.2)</f>
        <v>16.452</v>
      </c>
      <c r="R16" s="145">
        <f t="shared" si="0"/>
        <v>348.85200000000003</v>
      </c>
      <c r="S16" s="117" t="s">
        <v>285</v>
      </c>
      <c r="T16" s="117" t="s">
        <v>93</v>
      </c>
      <c r="U16" s="117" t="s">
        <v>94</v>
      </c>
    </row>
    <row r="17" spans="1:21" ht="14.25">
      <c r="A17" s="117">
        <v>13</v>
      </c>
      <c r="B17" s="129" t="s">
        <v>286</v>
      </c>
      <c r="C17" s="130" t="s">
        <v>287</v>
      </c>
      <c r="D17" s="104" t="s">
        <v>208</v>
      </c>
      <c r="E17" s="105">
        <v>59</v>
      </c>
      <c r="F17" s="105">
        <v>43</v>
      </c>
      <c r="G17" s="105">
        <v>100</v>
      </c>
      <c r="H17" s="105">
        <v>132</v>
      </c>
      <c r="I17" s="105">
        <v>334</v>
      </c>
      <c r="J17" s="117">
        <f t="shared" si="1"/>
        <v>176.6</v>
      </c>
      <c r="K17" s="117">
        <v>81.5</v>
      </c>
      <c r="L17" s="117">
        <v>90</v>
      </c>
      <c r="M17" s="117">
        <f t="shared" si="2"/>
        <v>27</v>
      </c>
      <c r="N17" s="117">
        <v>90</v>
      </c>
      <c r="O17" s="117">
        <f t="shared" si="3"/>
        <v>45</v>
      </c>
      <c r="P17" s="117">
        <v>82.26</v>
      </c>
      <c r="Q17" s="145">
        <f>SUM(P18*0.2)</f>
        <v>16.612000000000002</v>
      </c>
      <c r="R17" s="145">
        <f t="shared" si="0"/>
        <v>346.71200000000005</v>
      </c>
      <c r="S17" s="117" t="s">
        <v>140</v>
      </c>
      <c r="T17" s="117" t="s">
        <v>93</v>
      </c>
      <c r="U17" s="117" t="s">
        <v>94</v>
      </c>
    </row>
    <row r="18" spans="1:21" ht="14.25">
      <c r="A18" s="117">
        <v>14</v>
      </c>
      <c r="B18" s="129" t="s">
        <v>288</v>
      </c>
      <c r="C18" s="130" t="s">
        <v>289</v>
      </c>
      <c r="D18" s="104" t="s">
        <v>208</v>
      </c>
      <c r="E18" s="105">
        <v>62</v>
      </c>
      <c r="F18" s="105">
        <v>57</v>
      </c>
      <c r="G18" s="105">
        <v>119</v>
      </c>
      <c r="H18" s="105">
        <v>86</v>
      </c>
      <c r="I18" s="105">
        <v>324</v>
      </c>
      <c r="J18" s="117">
        <f t="shared" si="1"/>
        <v>186.6</v>
      </c>
      <c r="K18" s="117">
        <v>71</v>
      </c>
      <c r="L18" s="117">
        <v>89</v>
      </c>
      <c r="M18" s="117">
        <f t="shared" si="2"/>
        <v>26.7</v>
      </c>
      <c r="N18" s="117">
        <v>86.24</v>
      </c>
      <c r="O18" s="117">
        <f t="shared" si="3"/>
        <v>43.12</v>
      </c>
      <c r="P18" s="117">
        <v>83.06</v>
      </c>
      <c r="Q18" s="145">
        <f>SUM(P18*0.2)</f>
        <v>16.612000000000002</v>
      </c>
      <c r="R18" s="145">
        <f t="shared" si="0"/>
        <v>344.03200000000004</v>
      </c>
      <c r="S18" s="117" t="s">
        <v>143</v>
      </c>
      <c r="T18" s="117" t="s">
        <v>93</v>
      </c>
      <c r="U18" s="117" t="s">
        <v>94</v>
      </c>
    </row>
    <row r="19" spans="1:21" ht="14.25">
      <c r="A19" s="117">
        <v>15</v>
      </c>
      <c r="B19" s="129" t="s">
        <v>290</v>
      </c>
      <c r="C19" s="130" t="s">
        <v>291</v>
      </c>
      <c r="D19" s="104" t="s">
        <v>208</v>
      </c>
      <c r="E19" s="105">
        <v>54</v>
      </c>
      <c r="F19" s="105">
        <v>42</v>
      </c>
      <c r="G19" s="105">
        <v>106</v>
      </c>
      <c r="H19" s="105">
        <v>123</v>
      </c>
      <c r="I19" s="105">
        <v>325</v>
      </c>
      <c r="J19" s="117">
        <f t="shared" si="1"/>
        <v>172</v>
      </c>
      <c r="K19" s="117">
        <v>71.5</v>
      </c>
      <c r="L19" s="117">
        <v>89</v>
      </c>
      <c r="M19" s="117">
        <f t="shared" si="2"/>
        <v>26.7</v>
      </c>
      <c r="N19" s="117">
        <v>80.57</v>
      </c>
      <c r="O19" s="117">
        <f t="shared" si="3"/>
        <v>40.285</v>
      </c>
      <c r="P19" s="117">
        <v>86.66</v>
      </c>
      <c r="Q19" s="145">
        <f>SUM(P19*0.2)</f>
        <v>17.332</v>
      </c>
      <c r="R19" s="145">
        <f t="shared" si="0"/>
        <v>327.817</v>
      </c>
      <c r="S19" s="117" t="s">
        <v>148</v>
      </c>
      <c r="T19" s="117" t="s">
        <v>93</v>
      </c>
      <c r="U19" s="117" t="s">
        <v>94</v>
      </c>
    </row>
    <row r="20" spans="1:21" ht="14.25">
      <c r="A20" s="60"/>
      <c r="B20" s="69"/>
      <c r="C20" s="69"/>
      <c r="D20" s="131"/>
      <c r="E20" s="132"/>
      <c r="F20" s="132"/>
      <c r="G20" s="132"/>
      <c r="H20" s="132"/>
      <c r="I20" s="132"/>
      <c r="J20" s="60"/>
      <c r="K20" s="60"/>
      <c r="L20" s="60"/>
      <c r="M20" s="60"/>
      <c r="N20" s="60"/>
      <c r="O20" s="60"/>
      <c r="P20" s="60"/>
      <c r="Q20" s="60"/>
      <c r="R20" s="140"/>
      <c r="S20" s="146"/>
      <c r="T20" s="60"/>
      <c r="U20" s="60"/>
    </row>
    <row r="21" spans="1:21" ht="14.25">
      <c r="A21" s="60"/>
      <c r="B21" s="69"/>
      <c r="C21" s="69"/>
      <c r="D21" s="131"/>
      <c r="E21" s="132"/>
      <c r="F21" s="132"/>
      <c r="G21" s="132"/>
      <c r="H21" s="132"/>
      <c r="I21" s="132"/>
      <c r="J21" s="60"/>
      <c r="K21" s="60"/>
      <c r="L21" s="60"/>
      <c r="M21" s="60"/>
      <c r="N21" s="60"/>
      <c r="O21" s="60"/>
      <c r="P21" s="60"/>
      <c r="Q21" s="60"/>
      <c r="R21" s="140"/>
      <c r="S21" s="60"/>
      <c r="T21" s="146"/>
      <c r="U21" s="60"/>
    </row>
    <row r="22" spans="1:21" ht="14.25">
      <c r="A22" s="133"/>
      <c r="B22" s="134"/>
      <c r="C22" s="134"/>
      <c r="D22" s="135"/>
      <c r="E22" s="136"/>
      <c r="F22" s="136"/>
      <c r="G22" s="136"/>
      <c r="H22" s="136"/>
      <c r="I22" s="136"/>
      <c r="J22" s="137"/>
      <c r="K22" s="133"/>
      <c r="L22" s="133"/>
      <c r="M22" s="133"/>
      <c r="N22" s="133"/>
      <c r="O22" s="133"/>
      <c r="P22" s="133"/>
      <c r="Q22" s="133"/>
      <c r="R22" s="147"/>
      <c r="S22" s="133"/>
      <c r="T22" s="148"/>
      <c r="U22" s="60"/>
    </row>
    <row r="23" spans="1:21" ht="14.25">
      <c r="A23" s="60"/>
      <c r="B23" s="69"/>
      <c r="C23" s="69"/>
      <c r="D23" s="131"/>
      <c r="E23" s="132"/>
      <c r="F23" s="132"/>
      <c r="G23" s="132"/>
      <c r="H23" s="132"/>
      <c r="I23" s="132"/>
      <c r="J23" s="138"/>
      <c r="K23" s="60"/>
      <c r="L23" s="60"/>
      <c r="M23" s="60"/>
      <c r="N23" s="60"/>
      <c r="O23" s="60"/>
      <c r="P23" s="60"/>
      <c r="Q23" s="60"/>
      <c r="R23" s="140"/>
      <c r="S23" s="149"/>
      <c r="T23" s="146"/>
      <c r="U23" s="60"/>
    </row>
    <row r="24" spans="1:14" ht="180.75" customHeight="1">
      <c r="A24" s="199" t="s">
        <v>88</v>
      </c>
      <c r="B24" s="199"/>
      <c r="C24" s="199"/>
      <c r="D24" s="200" t="s">
        <v>292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</row>
  </sheetData>
  <sheetProtection/>
  <autoFilter ref="A4:U19"/>
  <mergeCells count="6">
    <mergeCell ref="A1:U1"/>
    <mergeCell ref="L3:M3"/>
    <mergeCell ref="N3:O3"/>
    <mergeCell ref="P3:Q3"/>
    <mergeCell ref="A24:C24"/>
    <mergeCell ref="D24:N24"/>
  </mergeCells>
  <printOptions/>
  <pageMargins left="0.5111111111111111" right="0.5111111111111111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W10" sqref="W10"/>
    </sheetView>
  </sheetViews>
  <sheetFormatPr defaultColWidth="9.00390625" defaultRowHeight="14.25"/>
  <cols>
    <col min="1" max="1" width="4.125" style="57" customWidth="1"/>
    <col min="2" max="2" width="14.375" style="96" customWidth="1"/>
    <col min="3" max="3" width="7.00390625" style="57" customWidth="1"/>
    <col min="4" max="4" width="11.75390625" style="57" customWidth="1"/>
    <col min="5" max="5" width="3.25390625" style="57" customWidth="1"/>
    <col min="6" max="6" width="3.75390625" style="57" customWidth="1"/>
    <col min="7" max="8" width="4.00390625" style="57" customWidth="1"/>
    <col min="9" max="9" width="3.375" style="57" customWidth="1"/>
    <col min="10" max="10" width="5.875" style="57" customWidth="1"/>
    <col min="11" max="11" width="5.125" style="57" customWidth="1"/>
    <col min="12" max="12" width="4.875" style="57" customWidth="1"/>
    <col min="13" max="13" width="5.25390625" style="57" customWidth="1"/>
    <col min="14" max="14" width="5.75390625" style="57" customWidth="1"/>
    <col min="15" max="15" width="5.375" style="57" customWidth="1"/>
    <col min="16" max="16" width="6.375" style="57" customWidth="1"/>
    <col min="17" max="17" width="6.25390625" style="57" customWidth="1"/>
    <col min="18" max="18" width="6.875" style="57" customWidth="1"/>
    <col min="19" max="19" width="6.375" style="57" customWidth="1"/>
    <col min="20" max="20" width="6.00390625" style="57" customWidth="1"/>
    <col min="21" max="21" width="8.00390625" style="57" customWidth="1"/>
    <col min="22" max="16384" width="9.00390625" style="57" customWidth="1"/>
  </cols>
  <sheetData>
    <row r="1" spans="1:21" ht="47.25" customHeight="1">
      <c r="A1" s="192" t="s">
        <v>293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ht="47.25" customHeight="1">
      <c r="A2" s="97"/>
      <c r="B2" s="98"/>
      <c r="C2" s="97"/>
      <c r="D2" s="56" t="s">
        <v>1</v>
      </c>
      <c r="K2" s="56"/>
      <c r="L2" s="56" t="s">
        <v>2</v>
      </c>
      <c r="P2" s="97"/>
      <c r="Q2" s="97"/>
      <c r="R2" s="97"/>
      <c r="S2" s="97"/>
      <c r="T2" s="97"/>
      <c r="U2" s="97"/>
    </row>
    <row r="3" spans="1:21" ht="14.25">
      <c r="A3" s="198" t="s">
        <v>6</v>
      </c>
      <c r="B3" s="201" t="s">
        <v>7</v>
      </c>
      <c r="C3" s="198" t="s">
        <v>8</v>
      </c>
      <c r="D3" s="198" t="s">
        <v>9</v>
      </c>
      <c r="E3" s="198" t="s">
        <v>10</v>
      </c>
      <c r="F3" s="198" t="s">
        <v>11</v>
      </c>
      <c r="G3" s="198" t="s">
        <v>12</v>
      </c>
      <c r="H3" s="198" t="s">
        <v>13</v>
      </c>
      <c r="I3" s="198" t="s">
        <v>14</v>
      </c>
      <c r="J3" s="198" t="s">
        <v>294</v>
      </c>
      <c r="K3" s="198" t="s">
        <v>16</v>
      </c>
      <c r="L3" s="198" t="s">
        <v>3</v>
      </c>
      <c r="M3" s="198"/>
      <c r="N3" s="198" t="s">
        <v>4</v>
      </c>
      <c r="O3" s="198"/>
      <c r="P3" s="198" t="s">
        <v>5</v>
      </c>
      <c r="Q3" s="198"/>
      <c r="R3" s="198" t="s">
        <v>20</v>
      </c>
      <c r="S3" s="198" t="s">
        <v>21</v>
      </c>
      <c r="T3" s="198" t="s">
        <v>22</v>
      </c>
      <c r="U3" s="198" t="s">
        <v>23</v>
      </c>
    </row>
    <row r="4" spans="1:21" ht="96" customHeight="1">
      <c r="A4" s="194"/>
      <c r="B4" s="202"/>
      <c r="C4" s="194"/>
      <c r="D4" s="194"/>
      <c r="E4" s="194"/>
      <c r="F4" s="194"/>
      <c r="G4" s="194"/>
      <c r="H4" s="194"/>
      <c r="I4" s="194"/>
      <c r="J4" s="194"/>
      <c r="K4" s="194"/>
      <c r="L4" s="100" t="s">
        <v>17</v>
      </c>
      <c r="M4" s="100" t="s">
        <v>3</v>
      </c>
      <c r="N4" s="100" t="s">
        <v>18</v>
      </c>
      <c r="O4" s="100" t="s">
        <v>4</v>
      </c>
      <c r="P4" s="100" t="s">
        <v>19</v>
      </c>
      <c r="Q4" s="100" t="s">
        <v>5</v>
      </c>
      <c r="R4" s="194"/>
      <c r="S4" s="198"/>
      <c r="T4" s="198"/>
      <c r="U4" s="198"/>
    </row>
    <row r="5" spans="1:21" ht="14.25">
      <c r="A5" s="101">
        <v>1</v>
      </c>
      <c r="B5" s="102" t="s">
        <v>295</v>
      </c>
      <c r="C5" s="103" t="s">
        <v>296</v>
      </c>
      <c r="D5" s="104" t="s">
        <v>161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17">
        <f>SUM(F5+I5*0.4)</f>
        <v>0</v>
      </c>
      <c r="K5" s="117">
        <v>0</v>
      </c>
      <c r="L5" s="117">
        <v>0</v>
      </c>
      <c r="M5" s="117">
        <v>0</v>
      </c>
      <c r="N5" s="117">
        <v>0</v>
      </c>
      <c r="O5" s="117">
        <v>0</v>
      </c>
      <c r="P5" s="117">
        <v>0</v>
      </c>
      <c r="Q5" s="117">
        <v>0</v>
      </c>
      <c r="R5" s="117">
        <v>0</v>
      </c>
      <c r="S5" s="122" t="s">
        <v>84</v>
      </c>
      <c r="T5" s="117" t="s">
        <v>129</v>
      </c>
      <c r="U5" s="117" t="s">
        <v>94</v>
      </c>
    </row>
    <row r="6" spans="1:21" ht="14.25">
      <c r="A6" s="101">
        <v>2</v>
      </c>
      <c r="B6" s="102" t="s">
        <v>297</v>
      </c>
      <c r="C6" s="103" t="s">
        <v>298</v>
      </c>
      <c r="D6" s="104" t="s">
        <v>161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117">
        <f>SUM(F6+I6*0.4)</f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17">
        <v>0</v>
      </c>
      <c r="S6" s="122" t="s">
        <v>188</v>
      </c>
      <c r="T6" s="117" t="s">
        <v>129</v>
      </c>
      <c r="U6" s="117" t="s">
        <v>94</v>
      </c>
    </row>
    <row r="7" spans="1:21" ht="14.25">
      <c r="A7" s="101">
        <v>3</v>
      </c>
      <c r="B7" s="102" t="s">
        <v>299</v>
      </c>
      <c r="C7" s="103" t="s">
        <v>300</v>
      </c>
      <c r="D7" s="104" t="s">
        <v>161</v>
      </c>
      <c r="E7" s="106">
        <v>69</v>
      </c>
      <c r="F7" s="106">
        <v>76</v>
      </c>
      <c r="G7" s="106">
        <v>135</v>
      </c>
      <c r="H7" s="106">
        <v>132</v>
      </c>
      <c r="I7" s="106">
        <v>412</v>
      </c>
      <c r="J7" s="117">
        <f>SUM(F7+I7*0.4)</f>
        <v>240.8</v>
      </c>
      <c r="K7" s="117">
        <v>88.5</v>
      </c>
      <c r="L7" s="117">
        <v>88</v>
      </c>
      <c r="M7" s="117">
        <f>SUM(L7*0.3)</f>
        <v>26.4</v>
      </c>
      <c r="N7" s="117">
        <v>89.25</v>
      </c>
      <c r="O7" s="117">
        <f>SUM(N7*0.5)</f>
        <v>44.625</v>
      </c>
      <c r="P7" s="117">
        <v>80.67</v>
      </c>
      <c r="Q7" s="117">
        <f>SUM(P7*0.2)</f>
        <v>16.134</v>
      </c>
      <c r="R7" s="94">
        <f>SUM(J7+K7+M7+O7+Q7)</f>
        <v>416.459</v>
      </c>
      <c r="S7" s="122" t="s">
        <v>84</v>
      </c>
      <c r="T7" s="117" t="s">
        <v>93</v>
      </c>
      <c r="U7" s="117" t="s">
        <v>94</v>
      </c>
    </row>
    <row r="8" spans="1:21" ht="14.25">
      <c r="A8" s="107"/>
      <c r="B8" s="108"/>
      <c r="C8" s="109"/>
      <c r="D8" s="110"/>
      <c r="E8" s="111"/>
      <c r="F8" s="111"/>
      <c r="G8" s="111"/>
      <c r="H8" s="111"/>
      <c r="I8" s="111"/>
      <c r="J8" s="118"/>
      <c r="K8" s="119"/>
      <c r="L8" s="119"/>
      <c r="M8" s="119"/>
      <c r="N8" s="119"/>
      <c r="O8" s="119"/>
      <c r="P8" s="119"/>
      <c r="Q8" s="119"/>
      <c r="R8" s="119"/>
      <c r="S8" s="79"/>
      <c r="T8" s="79"/>
      <c r="U8" s="79"/>
    </row>
    <row r="9" spans="1:21" ht="14.25">
      <c r="A9" s="107"/>
      <c r="B9" s="112"/>
      <c r="C9" s="113"/>
      <c r="D9" s="114"/>
      <c r="E9" s="115"/>
      <c r="F9" s="115"/>
      <c r="G9" s="115"/>
      <c r="H9" s="115"/>
      <c r="I9" s="115"/>
      <c r="J9" s="120"/>
      <c r="K9" s="79"/>
      <c r="L9" s="79"/>
      <c r="M9" s="79"/>
      <c r="N9" s="79"/>
      <c r="O9" s="79"/>
      <c r="P9" s="79"/>
      <c r="Q9" s="123"/>
      <c r="R9" s="123"/>
      <c r="S9" s="79"/>
      <c r="T9" s="79"/>
      <c r="U9" s="79"/>
    </row>
    <row r="10" spans="1:21" ht="14.25">
      <c r="A10" s="116"/>
      <c r="B10" s="112"/>
      <c r="C10" s="113"/>
      <c r="D10" s="114"/>
      <c r="E10" s="115"/>
      <c r="F10" s="115"/>
      <c r="G10" s="115"/>
      <c r="H10" s="115"/>
      <c r="I10" s="115"/>
      <c r="J10" s="121"/>
      <c r="K10" s="79"/>
      <c r="L10" s="79"/>
      <c r="M10" s="79"/>
      <c r="N10" s="79"/>
      <c r="O10" s="79"/>
      <c r="P10" s="79"/>
      <c r="Q10" s="79"/>
      <c r="R10" s="123"/>
      <c r="S10" s="79"/>
      <c r="T10" s="79"/>
      <c r="U10" s="79"/>
    </row>
    <row r="14" spans="1:14" ht="180.75" customHeight="1">
      <c r="A14" s="199" t="s">
        <v>88</v>
      </c>
      <c r="B14" s="199"/>
      <c r="C14" s="199"/>
      <c r="D14" s="200" t="s">
        <v>89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</row>
  </sheetData>
  <sheetProtection/>
  <mergeCells count="21">
    <mergeCell ref="G3:G4"/>
    <mergeCell ref="T3:T4"/>
    <mergeCell ref="I3:I4"/>
    <mergeCell ref="A14:C14"/>
    <mergeCell ref="D14:N14"/>
    <mergeCell ref="A3:A4"/>
    <mergeCell ref="B3:B4"/>
    <mergeCell ref="C3:C4"/>
    <mergeCell ref="K3:K4"/>
    <mergeCell ref="E3:E4"/>
    <mergeCell ref="F3:F4"/>
    <mergeCell ref="U3:U4"/>
    <mergeCell ref="H3:H4"/>
    <mergeCell ref="D3:D4"/>
    <mergeCell ref="J3:J4"/>
    <mergeCell ref="A1:U1"/>
    <mergeCell ref="L3:M3"/>
    <mergeCell ref="N3:O3"/>
    <mergeCell ref="P3:Q3"/>
    <mergeCell ref="R3:R4"/>
    <mergeCell ref="S3:S4"/>
  </mergeCells>
  <printOptions/>
  <pageMargins left="0.5111111111111111" right="0.5111111111111111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V17" sqref="V17"/>
    </sheetView>
  </sheetViews>
  <sheetFormatPr defaultColWidth="9.00390625" defaultRowHeight="14.25"/>
  <cols>
    <col min="1" max="1" width="3.875" style="57" customWidth="1"/>
    <col min="2" max="2" width="15.125" style="57" customWidth="1"/>
    <col min="3" max="3" width="5.75390625" style="3" customWidth="1"/>
    <col min="4" max="4" width="12.625" style="3" customWidth="1"/>
    <col min="5" max="5" width="4.25390625" style="3" customWidth="1"/>
    <col min="6" max="6" width="5.25390625" style="3" customWidth="1"/>
    <col min="7" max="7" width="4.50390625" style="3" customWidth="1"/>
    <col min="8" max="8" width="4.375" style="3" customWidth="1"/>
    <col min="9" max="9" width="4.00390625" style="3" customWidth="1"/>
    <col min="10" max="10" width="5.75390625" style="3" customWidth="1"/>
    <col min="11" max="11" width="6.125" style="3" customWidth="1"/>
    <col min="12" max="12" width="6.125" style="57" customWidth="1"/>
    <col min="13" max="13" width="6.125" style="3" customWidth="1"/>
    <col min="14" max="14" width="5.875" style="3" customWidth="1"/>
    <col min="15" max="15" width="7.00390625" style="3" customWidth="1"/>
    <col min="16" max="16" width="5.875" style="3" customWidth="1"/>
    <col min="17" max="17" width="6.875" style="3" customWidth="1"/>
    <col min="18" max="18" width="6.75390625" style="3" customWidth="1"/>
    <col min="19" max="19" width="6.125" style="3" customWidth="1"/>
    <col min="20" max="20" width="5.875" style="3" customWidth="1"/>
    <col min="21" max="21" width="5.75390625" style="3" customWidth="1"/>
    <col min="22" max="22" width="9.00390625" style="3" customWidth="1"/>
    <col min="23" max="23" width="12.75390625" style="3" customWidth="1"/>
    <col min="24" max="16384" width="9.00390625" style="3" customWidth="1"/>
  </cols>
  <sheetData>
    <row r="1" spans="1:21" ht="44.25" customHeight="1">
      <c r="A1" s="192" t="s">
        <v>301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ht="28.5" customHeight="1">
      <c r="A2" s="89"/>
      <c r="B2" s="89"/>
      <c r="C2" s="89"/>
      <c r="D2" s="7" t="s">
        <v>1</v>
      </c>
      <c r="K2" s="7"/>
      <c r="L2" s="7" t="s">
        <v>2</v>
      </c>
      <c r="P2" s="89"/>
      <c r="Q2" s="89"/>
      <c r="R2" s="89"/>
      <c r="S2" s="89"/>
      <c r="T2" s="89"/>
      <c r="U2" s="89"/>
    </row>
    <row r="3" spans="1:21" ht="39.75" customHeight="1">
      <c r="A3" s="205" t="s">
        <v>6</v>
      </c>
      <c r="B3" s="205" t="s">
        <v>7</v>
      </c>
      <c r="C3" s="205" t="s">
        <v>8</v>
      </c>
      <c r="D3" s="205" t="s">
        <v>9</v>
      </c>
      <c r="E3" s="205" t="s">
        <v>10</v>
      </c>
      <c r="F3" s="205" t="s">
        <v>11</v>
      </c>
      <c r="G3" s="205" t="s">
        <v>302</v>
      </c>
      <c r="H3" s="205" t="s">
        <v>303</v>
      </c>
      <c r="I3" s="205" t="s">
        <v>14</v>
      </c>
      <c r="J3" s="205" t="s">
        <v>15</v>
      </c>
      <c r="K3" s="205" t="s">
        <v>16</v>
      </c>
      <c r="L3" s="205" t="s">
        <v>3</v>
      </c>
      <c r="M3" s="205"/>
      <c r="N3" s="205" t="s">
        <v>4</v>
      </c>
      <c r="O3" s="205"/>
      <c r="P3" s="205" t="s">
        <v>5</v>
      </c>
      <c r="Q3" s="205"/>
      <c r="R3" s="205" t="s">
        <v>20</v>
      </c>
      <c r="S3" s="205" t="s">
        <v>21</v>
      </c>
      <c r="T3" s="204" t="s">
        <v>22</v>
      </c>
      <c r="U3" s="203" t="s">
        <v>23</v>
      </c>
    </row>
    <row r="4" spans="1:21" ht="58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90" t="s">
        <v>17</v>
      </c>
      <c r="M4" s="90" t="s">
        <v>3</v>
      </c>
      <c r="N4" s="90" t="s">
        <v>18</v>
      </c>
      <c r="O4" s="90" t="s">
        <v>4</v>
      </c>
      <c r="P4" s="90" t="s">
        <v>19</v>
      </c>
      <c r="Q4" s="90" t="s">
        <v>5</v>
      </c>
      <c r="R4" s="205"/>
      <c r="S4" s="205"/>
      <c r="T4" s="204"/>
      <c r="U4" s="204"/>
    </row>
    <row r="5" spans="1:21" ht="14.25">
      <c r="A5" s="91">
        <v>1</v>
      </c>
      <c r="B5" s="92" t="s">
        <v>304</v>
      </c>
      <c r="C5" s="93" t="s">
        <v>305</v>
      </c>
      <c r="D5" s="93" t="s">
        <v>306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4"/>
      <c r="K5" s="94"/>
      <c r="L5" s="94"/>
      <c r="M5" s="95"/>
      <c r="N5" s="94"/>
      <c r="O5" s="94"/>
      <c r="P5" s="94"/>
      <c r="Q5" s="94"/>
      <c r="R5" s="91">
        <f>SUM(J5+K5+M5+O5+Q5)</f>
        <v>0</v>
      </c>
      <c r="S5" s="94" t="s">
        <v>188</v>
      </c>
      <c r="T5" s="94" t="s">
        <v>129</v>
      </c>
      <c r="U5" s="94" t="s">
        <v>94</v>
      </c>
    </row>
    <row r="6" spans="1:21" ht="14.25">
      <c r="A6" s="91">
        <v>2</v>
      </c>
      <c r="B6" s="92" t="s">
        <v>307</v>
      </c>
      <c r="C6" s="93" t="s">
        <v>308</v>
      </c>
      <c r="D6" s="93" t="s">
        <v>306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4"/>
      <c r="K6" s="94"/>
      <c r="L6" s="94"/>
      <c r="M6" s="95"/>
      <c r="N6" s="94"/>
      <c r="O6" s="94"/>
      <c r="P6" s="94"/>
      <c r="Q6" s="94"/>
      <c r="R6" s="91">
        <f>SUM(J6+K6+M6+O6+Q6)</f>
        <v>0</v>
      </c>
      <c r="S6" s="94" t="s">
        <v>78</v>
      </c>
      <c r="T6" s="94" t="s">
        <v>129</v>
      </c>
      <c r="U6" s="94" t="s">
        <v>94</v>
      </c>
    </row>
    <row r="7" spans="1:21" ht="14.25">
      <c r="A7" s="91">
        <v>3</v>
      </c>
      <c r="B7" s="92" t="s">
        <v>309</v>
      </c>
      <c r="C7" s="93" t="s">
        <v>310</v>
      </c>
      <c r="D7" s="93" t="s">
        <v>306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4"/>
      <c r="K7" s="94"/>
      <c r="L7" s="94"/>
      <c r="M7" s="95"/>
      <c r="N7" s="94"/>
      <c r="O7" s="94"/>
      <c r="P7" s="94"/>
      <c r="Q7" s="94"/>
      <c r="R7" s="91">
        <f>SUM(J7+K7+M7+O7+Q7)</f>
        <v>0</v>
      </c>
      <c r="S7" s="94" t="s">
        <v>78</v>
      </c>
      <c r="T7" s="94" t="s">
        <v>129</v>
      </c>
      <c r="U7" s="94" t="s">
        <v>94</v>
      </c>
    </row>
    <row r="8" spans="1:21" ht="14.25">
      <c r="A8" s="91">
        <v>4</v>
      </c>
      <c r="B8" s="92" t="s">
        <v>311</v>
      </c>
      <c r="C8" s="93" t="s">
        <v>312</v>
      </c>
      <c r="D8" s="93" t="s">
        <v>306</v>
      </c>
      <c r="E8" s="92">
        <v>63</v>
      </c>
      <c r="F8" s="92">
        <v>50</v>
      </c>
      <c r="G8" s="92">
        <v>71</v>
      </c>
      <c r="H8" s="92">
        <v>136</v>
      </c>
      <c r="I8" s="92">
        <v>320</v>
      </c>
      <c r="J8" s="94">
        <f>SUM(F8+I8*1.1*0.4)</f>
        <v>190.8</v>
      </c>
      <c r="K8" s="94">
        <v>81.5</v>
      </c>
      <c r="L8" s="94">
        <v>85</v>
      </c>
      <c r="M8" s="95">
        <f>SUM(L8*0.3)</f>
        <v>25.5</v>
      </c>
      <c r="N8" s="94">
        <v>85</v>
      </c>
      <c r="O8" s="91">
        <f>SUM(N8*0.5)</f>
        <v>42.5</v>
      </c>
      <c r="P8" s="94">
        <v>75.47</v>
      </c>
      <c r="Q8" s="94">
        <f>SUM(P8*0.2)</f>
        <v>15.094000000000001</v>
      </c>
      <c r="R8" s="91">
        <f>SUM(J8+K8+M8+O8+Q8)</f>
        <v>355.394</v>
      </c>
      <c r="S8" s="94" t="s">
        <v>27</v>
      </c>
      <c r="T8" s="94" t="s">
        <v>93</v>
      </c>
      <c r="U8" s="94" t="s">
        <v>94</v>
      </c>
    </row>
    <row r="9" spans="1:21" ht="14.25">
      <c r="A9" s="91">
        <v>5</v>
      </c>
      <c r="B9" s="92" t="s">
        <v>313</v>
      </c>
      <c r="C9" s="93" t="s">
        <v>314</v>
      </c>
      <c r="D9" s="93" t="s">
        <v>306</v>
      </c>
      <c r="E9" s="92">
        <v>62</v>
      </c>
      <c r="F9" s="92">
        <v>47</v>
      </c>
      <c r="G9" s="92">
        <v>96</v>
      </c>
      <c r="H9" s="92">
        <v>115</v>
      </c>
      <c r="I9" s="92">
        <v>320</v>
      </c>
      <c r="J9" s="94">
        <f>SUM(F9+I9*1.1*0.4)</f>
        <v>187.8</v>
      </c>
      <c r="K9" s="94">
        <v>71.5</v>
      </c>
      <c r="L9" s="94">
        <v>93</v>
      </c>
      <c r="M9" s="95">
        <f>SUM(L9*0.3)</f>
        <v>27.9</v>
      </c>
      <c r="N9" s="94">
        <v>84.25</v>
      </c>
      <c r="O9" s="91">
        <f>SUM(N9*0.5)</f>
        <v>42.125</v>
      </c>
      <c r="P9" s="95">
        <v>74.73</v>
      </c>
      <c r="Q9" s="94">
        <f>SUM(P9*0.2)</f>
        <v>14.946000000000002</v>
      </c>
      <c r="R9" s="91">
        <f>SUM(J9+K9+M9+O9+Q9)</f>
        <v>344.271</v>
      </c>
      <c r="S9" s="94" t="s">
        <v>315</v>
      </c>
      <c r="T9" s="94" t="s">
        <v>93</v>
      </c>
      <c r="U9" s="94" t="s">
        <v>94</v>
      </c>
    </row>
    <row r="17" spans="1:14" ht="121.5" customHeight="1">
      <c r="A17" s="199" t="s">
        <v>88</v>
      </c>
      <c r="B17" s="199"/>
      <c r="C17" s="199"/>
      <c r="D17" s="206" t="s">
        <v>316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</row>
  </sheetData>
  <sheetProtection/>
  <mergeCells count="21">
    <mergeCell ref="G3:G4"/>
    <mergeCell ref="T3:T4"/>
    <mergeCell ref="I3:I4"/>
    <mergeCell ref="A17:C17"/>
    <mergeCell ref="D17:N17"/>
    <mergeCell ref="A3:A4"/>
    <mergeCell ref="B3:B4"/>
    <mergeCell ref="C3:C4"/>
    <mergeCell ref="K3:K4"/>
    <mergeCell ref="E3:E4"/>
    <mergeCell ref="F3:F4"/>
    <mergeCell ref="U3:U4"/>
    <mergeCell ref="H3:H4"/>
    <mergeCell ref="D3:D4"/>
    <mergeCell ref="J3:J4"/>
    <mergeCell ref="A1:U1"/>
    <mergeCell ref="L3:M3"/>
    <mergeCell ref="N3:O3"/>
    <mergeCell ref="P3:Q3"/>
    <mergeCell ref="R3:R4"/>
    <mergeCell ref="S3:S4"/>
  </mergeCells>
  <printOptions/>
  <pageMargins left="0.2361111111111111" right="0.2361111111111111" top="0.5111111111111111" bottom="0.7083333333333334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5"/>
  <sheetViews>
    <sheetView zoomScale="130" zoomScaleNormal="130" zoomScalePageLayoutView="0" workbookViewId="0" topLeftCell="A1">
      <selection activeCell="L84" sqref="L84"/>
    </sheetView>
  </sheetViews>
  <sheetFormatPr defaultColWidth="9.00390625" defaultRowHeight="14.25"/>
  <cols>
    <col min="1" max="1" width="4.50390625" style="55" customWidth="1"/>
    <col min="2" max="2" width="16.75390625" style="55" customWidth="1"/>
    <col min="3" max="3" width="8.50390625" style="55" customWidth="1"/>
    <col min="4" max="4" width="11.25390625" style="55" customWidth="1"/>
    <col min="5" max="5" width="16.75390625" style="55" customWidth="1"/>
    <col min="6" max="6" width="12.50390625" style="55" customWidth="1"/>
    <col min="7" max="7" width="9.00390625" style="55" customWidth="1"/>
    <col min="8" max="8" width="14.50390625" style="55" customWidth="1"/>
    <col min="9" max="16384" width="9.00390625" style="55" customWidth="1"/>
  </cols>
  <sheetData>
    <row r="1" spans="1:13" ht="47.25" customHeight="1">
      <c r="A1" s="207" t="s">
        <v>317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5" ht="30.75" customHeight="1">
      <c r="A2" s="6"/>
      <c r="B2" s="56" t="s">
        <v>1</v>
      </c>
      <c r="C2" s="57"/>
      <c r="D2" s="57"/>
      <c r="E2" s="57"/>
      <c r="F2" s="57"/>
      <c r="G2" s="57"/>
      <c r="H2" s="56" t="s">
        <v>2</v>
      </c>
      <c r="I2" s="57"/>
      <c r="J2" s="57"/>
      <c r="K2" s="56"/>
      <c r="M2" s="57"/>
      <c r="N2" s="57"/>
      <c r="O2" s="57"/>
    </row>
    <row r="3" spans="1:13" ht="43.5" customHeight="1">
      <c r="A3" s="58" t="s">
        <v>6</v>
      </c>
      <c r="B3" s="58" t="s">
        <v>7</v>
      </c>
      <c r="C3" s="58" t="s">
        <v>8</v>
      </c>
      <c r="D3" s="58" t="s">
        <v>318</v>
      </c>
      <c r="E3" s="58" t="s">
        <v>9</v>
      </c>
      <c r="F3" s="59" t="s">
        <v>319</v>
      </c>
      <c r="G3" s="59" t="s">
        <v>320</v>
      </c>
      <c r="H3" s="59" t="s">
        <v>321</v>
      </c>
      <c r="I3" s="59" t="s">
        <v>322</v>
      </c>
      <c r="J3" s="59" t="s">
        <v>323</v>
      </c>
      <c r="K3" s="58" t="s">
        <v>324</v>
      </c>
      <c r="L3" s="58" t="s">
        <v>22</v>
      </c>
      <c r="M3" s="78" t="s">
        <v>23</v>
      </c>
    </row>
    <row r="5" ht="14.25">
      <c r="B5" s="55" t="s">
        <v>325</v>
      </c>
    </row>
    <row r="6" ht="14.25">
      <c r="B6" s="55" t="s">
        <v>161</v>
      </c>
    </row>
    <row r="7" spans="1:13" ht="14.25">
      <c r="A7" s="60"/>
      <c r="B7" s="61" t="s">
        <v>295</v>
      </c>
      <c r="C7" s="61" t="s">
        <v>296</v>
      </c>
      <c r="D7" s="188" t="s">
        <v>326</v>
      </c>
      <c r="E7" s="62" t="s">
        <v>161</v>
      </c>
      <c r="F7" s="60"/>
      <c r="G7" s="60">
        <v>0</v>
      </c>
      <c r="H7" s="60"/>
      <c r="I7" s="60">
        <v>0</v>
      </c>
      <c r="J7" s="60">
        <v>0</v>
      </c>
      <c r="K7" s="60"/>
      <c r="L7" s="60" t="s">
        <v>129</v>
      </c>
      <c r="M7" s="60"/>
    </row>
    <row r="8" spans="1:13" ht="14.25">
      <c r="A8" s="60"/>
      <c r="B8" s="61" t="s">
        <v>297</v>
      </c>
      <c r="C8" s="61" t="s">
        <v>298</v>
      </c>
      <c r="D8" s="188" t="s">
        <v>326</v>
      </c>
      <c r="E8" s="62" t="s">
        <v>161</v>
      </c>
      <c r="F8" s="60"/>
      <c r="G8" s="60">
        <v>0</v>
      </c>
      <c r="H8" s="60"/>
      <c r="I8" s="60">
        <v>0</v>
      </c>
      <c r="J8" s="60">
        <v>0</v>
      </c>
      <c r="K8" s="60"/>
      <c r="L8" s="60" t="s">
        <v>129</v>
      </c>
      <c r="M8" s="60"/>
    </row>
    <row r="9" spans="1:13" ht="14.25">
      <c r="A9" s="60"/>
      <c r="B9" s="61" t="s">
        <v>299</v>
      </c>
      <c r="C9" s="61" t="s">
        <v>300</v>
      </c>
      <c r="D9" s="188" t="s">
        <v>326</v>
      </c>
      <c r="E9" s="62" t="s">
        <v>161</v>
      </c>
      <c r="F9" s="60" t="s">
        <v>327</v>
      </c>
      <c r="G9" s="60">
        <v>90</v>
      </c>
      <c r="H9" s="60"/>
      <c r="I9" s="60">
        <v>0</v>
      </c>
      <c r="J9" s="60">
        <v>87</v>
      </c>
      <c r="K9" s="60">
        <f>SUM((J9+G9)/2)</f>
        <v>88.5</v>
      </c>
      <c r="L9" s="79" t="s">
        <v>93</v>
      </c>
      <c r="M9" s="60"/>
    </row>
    <row r="10" spans="1:13" ht="14.25">
      <c r="A10" s="60"/>
      <c r="B10" s="60" t="s">
        <v>208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4.25">
      <c r="A11" s="60"/>
      <c r="B11" s="63" t="s">
        <v>260</v>
      </c>
      <c r="C11" s="63" t="s">
        <v>261</v>
      </c>
      <c r="D11" s="64">
        <v>135108</v>
      </c>
      <c r="E11" s="64" t="s">
        <v>208</v>
      </c>
      <c r="F11" s="60" t="s">
        <v>328</v>
      </c>
      <c r="G11" s="60">
        <v>0</v>
      </c>
      <c r="H11" s="60">
        <v>0</v>
      </c>
      <c r="I11" s="60"/>
      <c r="J11" s="60">
        <v>0</v>
      </c>
      <c r="K11" s="60">
        <f>SUM((J11+G11)/2)</f>
        <v>0</v>
      </c>
      <c r="L11" s="60"/>
      <c r="M11" s="60"/>
    </row>
    <row r="12" spans="1:13" ht="14.25">
      <c r="A12" s="60"/>
      <c r="B12" s="63" t="s">
        <v>262</v>
      </c>
      <c r="C12" s="63" t="s">
        <v>263</v>
      </c>
      <c r="D12" s="64">
        <v>135108</v>
      </c>
      <c r="E12" s="64" t="s">
        <v>208</v>
      </c>
      <c r="F12" s="60" t="s">
        <v>328</v>
      </c>
      <c r="G12" s="60">
        <v>0</v>
      </c>
      <c r="H12" s="60">
        <v>0</v>
      </c>
      <c r="I12" s="60"/>
      <c r="J12" s="60">
        <v>0</v>
      </c>
      <c r="K12" s="60">
        <f aca="true" t="shared" si="0" ref="K12:K25">SUM((J12+G12)/2)</f>
        <v>0</v>
      </c>
      <c r="L12" s="60"/>
      <c r="M12" s="60"/>
    </row>
    <row r="13" spans="1:13" ht="14.25">
      <c r="A13" s="60"/>
      <c r="B13" s="63" t="s">
        <v>264</v>
      </c>
      <c r="C13" s="63" t="s">
        <v>265</v>
      </c>
      <c r="D13" s="64">
        <v>135108</v>
      </c>
      <c r="E13" s="64" t="s">
        <v>208</v>
      </c>
      <c r="F13" s="60" t="s">
        <v>328</v>
      </c>
      <c r="G13" s="60">
        <v>0</v>
      </c>
      <c r="H13" s="60">
        <v>0</v>
      </c>
      <c r="I13" s="60"/>
      <c r="J13" s="60">
        <v>0</v>
      </c>
      <c r="K13" s="60">
        <f t="shared" si="0"/>
        <v>0</v>
      </c>
      <c r="L13" s="60"/>
      <c r="M13" s="60"/>
    </row>
    <row r="14" spans="1:13" ht="14.25">
      <c r="A14" s="60"/>
      <c r="B14" s="63" t="s">
        <v>266</v>
      </c>
      <c r="C14" s="63" t="s">
        <v>267</v>
      </c>
      <c r="D14" s="64">
        <v>135108</v>
      </c>
      <c r="E14" s="64" t="s">
        <v>208</v>
      </c>
      <c r="F14" s="60" t="s">
        <v>328</v>
      </c>
      <c r="G14" s="60">
        <v>0</v>
      </c>
      <c r="H14" s="60">
        <v>0</v>
      </c>
      <c r="I14" s="60"/>
      <c r="J14" s="60">
        <v>0</v>
      </c>
      <c r="K14" s="60">
        <f t="shared" si="0"/>
        <v>0</v>
      </c>
      <c r="L14" s="60"/>
      <c r="M14" s="60"/>
    </row>
    <row r="15" spans="1:13" ht="14.25">
      <c r="A15" s="60"/>
      <c r="B15" s="63" t="s">
        <v>273</v>
      </c>
      <c r="C15" s="63" t="s">
        <v>274</v>
      </c>
      <c r="D15" s="64">
        <v>135108</v>
      </c>
      <c r="E15" s="64" t="s">
        <v>208</v>
      </c>
      <c r="F15" s="60" t="s">
        <v>328</v>
      </c>
      <c r="G15" s="60">
        <v>88</v>
      </c>
      <c r="H15" s="60"/>
      <c r="I15" s="60"/>
      <c r="J15" s="80">
        <v>82</v>
      </c>
      <c r="K15" s="60">
        <f t="shared" si="0"/>
        <v>85</v>
      </c>
      <c r="L15" s="60"/>
      <c r="M15" s="60"/>
    </row>
    <row r="16" spans="1:13" ht="14.25">
      <c r="A16" s="60"/>
      <c r="B16" s="63" t="s">
        <v>279</v>
      </c>
      <c r="C16" s="63" t="s">
        <v>280</v>
      </c>
      <c r="D16" s="64">
        <v>135108</v>
      </c>
      <c r="E16" s="64" t="s">
        <v>208</v>
      </c>
      <c r="F16" s="60" t="s">
        <v>328</v>
      </c>
      <c r="G16" s="60">
        <v>76</v>
      </c>
      <c r="H16" s="60"/>
      <c r="I16" s="60"/>
      <c r="J16" s="80">
        <v>84</v>
      </c>
      <c r="K16" s="60">
        <f t="shared" si="0"/>
        <v>80</v>
      </c>
      <c r="L16" s="60"/>
      <c r="M16" s="60"/>
    </row>
    <row r="17" spans="1:13" ht="14.25">
      <c r="A17" s="60"/>
      <c r="B17" s="63" t="s">
        <v>268</v>
      </c>
      <c r="C17" s="63" t="s">
        <v>269</v>
      </c>
      <c r="D17" s="64">
        <v>135108</v>
      </c>
      <c r="E17" s="64" t="s">
        <v>208</v>
      </c>
      <c r="F17" s="60" t="s">
        <v>328</v>
      </c>
      <c r="G17" s="60">
        <v>77</v>
      </c>
      <c r="H17" s="60"/>
      <c r="I17" s="60"/>
      <c r="J17" s="80">
        <v>78</v>
      </c>
      <c r="K17" s="60">
        <f t="shared" si="0"/>
        <v>77.5</v>
      </c>
      <c r="L17" s="60"/>
      <c r="M17" s="60"/>
    </row>
    <row r="18" spans="1:13" ht="14.25">
      <c r="A18" s="60"/>
      <c r="B18" s="63" t="s">
        <v>270</v>
      </c>
      <c r="C18" s="63" t="s">
        <v>271</v>
      </c>
      <c r="D18" s="64">
        <v>135108</v>
      </c>
      <c r="E18" s="64" t="s">
        <v>208</v>
      </c>
      <c r="F18" s="60" t="s">
        <v>328</v>
      </c>
      <c r="G18" s="60">
        <v>86</v>
      </c>
      <c r="H18" s="60"/>
      <c r="I18" s="60"/>
      <c r="J18" s="80">
        <v>85</v>
      </c>
      <c r="K18" s="60">
        <f t="shared" si="0"/>
        <v>85.5</v>
      </c>
      <c r="L18" s="60"/>
      <c r="M18" s="60"/>
    </row>
    <row r="19" spans="1:13" ht="14.25">
      <c r="A19" s="60"/>
      <c r="B19" s="63" t="s">
        <v>275</v>
      </c>
      <c r="C19" s="63" t="s">
        <v>276</v>
      </c>
      <c r="D19" s="64">
        <v>135108</v>
      </c>
      <c r="E19" s="64" t="s">
        <v>208</v>
      </c>
      <c r="F19" s="60" t="s">
        <v>328</v>
      </c>
      <c r="G19" s="60">
        <v>85</v>
      </c>
      <c r="H19" s="60"/>
      <c r="I19" s="60"/>
      <c r="J19" s="80">
        <v>72</v>
      </c>
      <c r="K19" s="60">
        <f t="shared" si="0"/>
        <v>78.5</v>
      </c>
      <c r="L19" s="60"/>
      <c r="M19" s="60"/>
    </row>
    <row r="20" spans="1:13" ht="14.25">
      <c r="A20" s="60"/>
      <c r="B20" s="63" t="s">
        <v>281</v>
      </c>
      <c r="C20" s="63" t="s">
        <v>282</v>
      </c>
      <c r="D20" s="64">
        <v>135108</v>
      </c>
      <c r="E20" s="64" t="s">
        <v>208</v>
      </c>
      <c r="F20" s="60" t="s">
        <v>328</v>
      </c>
      <c r="G20" s="60">
        <v>83</v>
      </c>
      <c r="H20" s="60"/>
      <c r="I20" s="60"/>
      <c r="J20" s="80">
        <v>87</v>
      </c>
      <c r="K20" s="60">
        <f t="shared" si="0"/>
        <v>85</v>
      </c>
      <c r="L20" s="60"/>
      <c r="M20" s="60"/>
    </row>
    <row r="21" spans="1:13" ht="14.25">
      <c r="A21" s="60"/>
      <c r="B21" s="63" t="s">
        <v>283</v>
      </c>
      <c r="C21" s="63" t="s">
        <v>284</v>
      </c>
      <c r="D21" s="64">
        <v>135108</v>
      </c>
      <c r="E21" s="64" t="s">
        <v>208</v>
      </c>
      <c r="F21" s="60" t="s">
        <v>328</v>
      </c>
      <c r="G21" s="60">
        <v>83</v>
      </c>
      <c r="H21" s="60"/>
      <c r="I21" s="60"/>
      <c r="J21" s="80">
        <v>62</v>
      </c>
      <c r="K21" s="60">
        <f t="shared" si="0"/>
        <v>72.5</v>
      </c>
      <c r="L21" s="60"/>
      <c r="M21" s="60"/>
    </row>
    <row r="22" spans="1:13" ht="14.25">
      <c r="A22" s="60"/>
      <c r="B22" s="63" t="s">
        <v>277</v>
      </c>
      <c r="C22" s="63" t="s">
        <v>278</v>
      </c>
      <c r="D22" s="64">
        <v>135108</v>
      </c>
      <c r="E22" s="64" t="s">
        <v>208</v>
      </c>
      <c r="F22" s="60" t="s">
        <v>328</v>
      </c>
      <c r="G22" s="60">
        <v>74</v>
      </c>
      <c r="H22" s="60"/>
      <c r="I22" s="60"/>
      <c r="J22" s="80">
        <v>88</v>
      </c>
      <c r="K22" s="60">
        <f t="shared" si="0"/>
        <v>81</v>
      </c>
      <c r="L22" s="60"/>
      <c r="M22" s="60"/>
    </row>
    <row r="23" spans="1:13" ht="14.25">
      <c r="A23" s="60"/>
      <c r="B23" s="63" t="s">
        <v>286</v>
      </c>
      <c r="C23" s="63" t="s">
        <v>287</v>
      </c>
      <c r="D23" s="64">
        <v>135108</v>
      </c>
      <c r="E23" s="64" t="s">
        <v>208</v>
      </c>
      <c r="F23" s="60" t="s">
        <v>328</v>
      </c>
      <c r="G23" s="60">
        <v>75</v>
      </c>
      <c r="H23" s="60"/>
      <c r="I23" s="60"/>
      <c r="J23" s="80">
        <v>88</v>
      </c>
      <c r="K23" s="60">
        <f t="shared" si="0"/>
        <v>81.5</v>
      </c>
      <c r="L23" s="60"/>
      <c r="M23" s="60"/>
    </row>
    <row r="24" spans="1:13" ht="14.25">
      <c r="A24" s="60"/>
      <c r="B24" s="63" t="s">
        <v>290</v>
      </c>
      <c r="C24" s="63" t="s">
        <v>291</v>
      </c>
      <c r="D24" s="64">
        <v>135108</v>
      </c>
      <c r="E24" s="64" t="s">
        <v>208</v>
      </c>
      <c r="F24" s="60" t="s">
        <v>328</v>
      </c>
      <c r="G24" s="60">
        <v>68</v>
      </c>
      <c r="H24" s="60"/>
      <c r="I24" s="60"/>
      <c r="J24" s="80">
        <v>75</v>
      </c>
      <c r="K24" s="60">
        <f t="shared" si="0"/>
        <v>71.5</v>
      </c>
      <c r="L24" s="60"/>
      <c r="M24" s="60"/>
    </row>
    <row r="25" spans="1:13" ht="14.25">
      <c r="A25" s="60"/>
      <c r="B25" s="63" t="s">
        <v>288</v>
      </c>
      <c r="C25" s="63" t="s">
        <v>289</v>
      </c>
      <c r="D25" s="64">
        <v>135108</v>
      </c>
      <c r="E25" s="64" t="s">
        <v>208</v>
      </c>
      <c r="F25" s="60" t="s">
        <v>328</v>
      </c>
      <c r="G25" s="60">
        <v>77</v>
      </c>
      <c r="H25" s="60"/>
      <c r="I25" s="60"/>
      <c r="J25" s="80">
        <v>65</v>
      </c>
      <c r="K25" s="60">
        <f t="shared" si="0"/>
        <v>71</v>
      </c>
      <c r="L25" s="60"/>
      <c r="M25" s="60"/>
    </row>
    <row r="26" spans="1:13" ht="14.25">
      <c r="A26" s="60"/>
      <c r="B26" s="60"/>
      <c r="C26" s="60"/>
      <c r="D26" s="64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4.25">
      <c r="A27" s="60"/>
      <c r="B27" s="60"/>
      <c r="C27" s="60"/>
      <c r="D27" s="64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14.25">
      <c r="A28" s="60"/>
      <c r="B28" s="60" t="s">
        <v>329</v>
      </c>
      <c r="C28" s="60"/>
      <c r="D28" s="64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14.25">
      <c r="A29" s="60"/>
      <c r="B29" s="65" t="s">
        <v>330</v>
      </c>
      <c r="C29" s="65" t="s">
        <v>331</v>
      </c>
      <c r="D29" s="64">
        <v>135108</v>
      </c>
      <c r="E29" s="66" t="s">
        <v>65</v>
      </c>
      <c r="F29" s="60" t="s">
        <v>328</v>
      </c>
      <c r="G29" s="60">
        <v>72</v>
      </c>
      <c r="H29" s="60"/>
      <c r="I29" s="60"/>
      <c r="J29" s="81">
        <v>78</v>
      </c>
      <c r="K29" s="60">
        <f aca="true" t="shared" si="1" ref="K29:K42">SUM((J29+G29)/2)</f>
        <v>75</v>
      </c>
      <c r="L29" s="60"/>
      <c r="M29" s="60"/>
    </row>
    <row r="30" spans="1:13" ht="14.25">
      <c r="A30" s="60"/>
      <c r="B30" s="65" t="s">
        <v>332</v>
      </c>
      <c r="C30" s="65" t="s">
        <v>333</v>
      </c>
      <c r="D30" s="64">
        <v>135108</v>
      </c>
      <c r="E30" s="66" t="s">
        <v>65</v>
      </c>
      <c r="F30" s="60" t="s">
        <v>328</v>
      </c>
      <c r="G30" s="60">
        <v>77</v>
      </c>
      <c r="H30" s="60"/>
      <c r="I30" s="60"/>
      <c r="J30" s="81">
        <v>77</v>
      </c>
      <c r="K30" s="60">
        <f t="shared" si="1"/>
        <v>77</v>
      </c>
      <c r="L30" s="60"/>
      <c r="M30" s="60"/>
    </row>
    <row r="31" spans="1:13" ht="14.25">
      <c r="A31" s="60"/>
      <c r="B31" s="65" t="s">
        <v>334</v>
      </c>
      <c r="C31" s="65" t="s">
        <v>335</v>
      </c>
      <c r="D31" s="64">
        <v>135108</v>
      </c>
      <c r="E31" s="66" t="s">
        <v>65</v>
      </c>
      <c r="F31" s="60" t="s">
        <v>328</v>
      </c>
      <c r="G31" s="60">
        <v>70</v>
      </c>
      <c r="H31" s="60"/>
      <c r="I31" s="60"/>
      <c r="J31" s="81">
        <v>78</v>
      </c>
      <c r="K31" s="60">
        <f t="shared" si="1"/>
        <v>74</v>
      </c>
      <c r="L31" s="60"/>
      <c r="M31" s="60"/>
    </row>
    <row r="32" spans="1:13" ht="14.25">
      <c r="A32" s="60"/>
      <c r="B32" s="65" t="s">
        <v>336</v>
      </c>
      <c r="C32" s="65" t="s">
        <v>337</v>
      </c>
      <c r="D32" s="64">
        <v>135108</v>
      </c>
      <c r="E32" s="66" t="s">
        <v>65</v>
      </c>
      <c r="F32" s="60" t="s">
        <v>328</v>
      </c>
      <c r="G32" s="60">
        <v>75</v>
      </c>
      <c r="H32" s="60"/>
      <c r="I32" s="60"/>
      <c r="J32" s="81">
        <v>85</v>
      </c>
      <c r="K32" s="60">
        <f t="shared" si="1"/>
        <v>80</v>
      </c>
      <c r="L32" s="60"/>
      <c r="M32" s="60"/>
    </row>
    <row r="33" spans="1:13" ht="14.25">
      <c r="A33" s="60"/>
      <c r="B33" s="65" t="s">
        <v>338</v>
      </c>
      <c r="C33" s="65" t="s">
        <v>339</v>
      </c>
      <c r="D33" s="64">
        <v>135108</v>
      </c>
      <c r="E33" s="66" t="s">
        <v>65</v>
      </c>
      <c r="F33" s="60" t="s">
        <v>328</v>
      </c>
      <c r="G33" s="60">
        <v>64</v>
      </c>
      <c r="H33" s="60"/>
      <c r="I33" s="60"/>
      <c r="J33" s="81">
        <v>82</v>
      </c>
      <c r="K33" s="60">
        <f t="shared" si="1"/>
        <v>73</v>
      </c>
      <c r="L33" s="60"/>
      <c r="M33" s="60"/>
    </row>
    <row r="34" spans="1:13" ht="14.25">
      <c r="A34" s="60"/>
      <c r="B34" s="67" t="s">
        <v>340</v>
      </c>
      <c r="C34" s="67" t="s">
        <v>341</v>
      </c>
      <c r="D34" s="64">
        <v>135108</v>
      </c>
      <c r="E34" s="62" t="s">
        <v>71</v>
      </c>
      <c r="F34" s="60" t="s">
        <v>328</v>
      </c>
      <c r="G34" s="60">
        <v>76</v>
      </c>
      <c r="H34" s="60"/>
      <c r="I34" s="60"/>
      <c r="J34" s="60">
        <v>70</v>
      </c>
      <c r="K34" s="60">
        <f t="shared" si="1"/>
        <v>73</v>
      </c>
      <c r="L34" s="60"/>
      <c r="M34" s="60"/>
    </row>
    <row r="35" spans="1:13" ht="14.25">
      <c r="A35" s="60"/>
      <c r="B35" s="68" t="s">
        <v>342</v>
      </c>
      <c r="C35" s="68" t="s">
        <v>343</v>
      </c>
      <c r="D35" s="64">
        <v>135108</v>
      </c>
      <c r="E35" s="62" t="s">
        <v>74</v>
      </c>
      <c r="F35" s="60" t="s">
        <v>328</v>
      </c>
      <c r="G35" s="60">
        <v>73</v>
      </c>
      <c r="H35" s="60"/>
      <c r="I35" s="60"/>
      <c r="J35" s="82">
        <v>82</v>
      </c>
      <c r="K35" s="60">
        <f t="shared" si="1"/>
        <v>77.5</v>
      </c>
      <c r="L35" s="60"/>
      <c r="M35" s="60"/>
    </row>
    <row r="36" spans="1:13" ht="14.25">
      <c r="A36" s="60"/>
      <c r="B36" s="68" t="s">
        <v>344</v>
      </c>
      <c r="C36" s="68" t="s">
        <v>345</v>
      </c>
      <c r="D36" s="64">
        <v>135108</v>
      </c>
      <c r="E36" s="62" t="s">
        <v>74</v>
      </c>
      <c r="F36" s="60" t="s">
        <v>328</v>
      </c>
      <c r="G36" s="60">
        <v>76</v>
      </c>
      <c r="H36" s="60"/>
      <c r="I36" s="60"/>
      <c r="J36" s="82">
        <v>67</v>
      </c>
      <c r="K36" s="60">
        <f t="shared" si="1"/>
        <v>71.5</v>
      </c>
      <c r="L36" s="60"/>
      <c r="M36" s="60"/>
    </row>
    <row r="37" spans="1:13" ht="14.25">
      <c r="A37" s="60"/>
      <c r="B37" s="68" t="s">
        <v>346</v>
      </c>
      <c r="C37" s="68" t="s">
        <v>347</v>
      </c>
      <c r="D37" s="64">
        <v>135108</v>
      </c>
      <c r="E37" s="62" t="s">
        <v>74</v>
      </c>
      <c r="F37" s="60" t="s">
        <v>328</v>
      </c>
      <c r="G37" s="60">
        <v>72</v>
      </c>
      <c r="H37" s="60"/>
      <c r="I37" s="60"/>
      <c r="J37" s="82">
        <v>80</v>
      </c>
      <c r="K37" s="60">
        <f t="shared" si="1"/>
        <v>76</v>
      </c>
      <c r="L37" s="60"/>
      <c r="M37" s="60"/>
    </row>
    <row r="38" spans="1:13" ht="14.25">
      <c r="A38" s="60"/>
      <c r="B38" s="68" t="s">
        <v>348</v>
      </c>
      <c r="C38" s="68" t="s">
        <v>349</v>
      </c>
      <c r="D38" s="64">
        <v>135108</v>
      </c>
      <c r="E38" s="62" t="s">
        <v>74</v>
      </c>
      <c r="F38" s="60" t="s">
        <v>328</v>
      </c>
      <c r="G38" s="60">
        <v>60</v>
      </c>
      <c r="H38" s="60"/>
      <c r="I38" s="60"/>
      <c r="J38" s="82">
        <v>77</v>
      </c>
      <c r="K38" s="60">
        <f t="shared" si="1"/>
        <v>68.5</v>
      </c>
      <c r="L38" s="60"/>
      <c r="M38" s="60"/>
    </row>
    <row r="39" spans="1:13" ht="14.25">
      <c r="A39" s="60"/>
      <c r="B39" s="68" t="s">
        <v>350</v>
      </c>
      <c r="C39" s="68" t="s">
        <v>351</v>
      </c>
      <c r="D39" s="64">
        <v>135108</v>
      </c>
      <c r="E39" s="62" t="s">
        <v>74</v>
      </c>
      <c r="F39" s="60" t="s">
        <v>328</v>
      </c>
      <c r="G39" s="60">
        <v>85</v>
      </c>
      <c r="H39" s="60"/>
      <c r="I39" s="60"/>
      <c r="J39" s="82">
        <v>80</v>
      </c>
      <c r="K39" s="60">
        <f t="shared" si="1"/>
        <v>82.5</v>
      </c>
      <c r="L39" s="60"/>
      <c r="M39" s="60"/>
    </row>
    <row r="40" spans="1:13" ht="14.25">
      <c r="A40" s="60"/>
      <c r="B40" s="68" t="s">
        <v>352</v>
      </c>
      <c r="C40" s="68" t="s">
        <v>353</v>
      </c>
      <c r="D40" s="64">
        <v>135108</v>
      </c>
      <c r="E40" s="62" t="s">
        <v>74</v>
      </c>
      <c r="F40" s="60" t="s">
        <v>328</v>
      </c>
      <c r="G40" s="60">
        <v>72</v>
      </c>
      <c r="H40" s="60"/>
      <c r="I40" s="60"/>
      <c r="J40" s="82">
        <v>82</v>
      </c>
      <c r="K40" s="60">
        <f t="shared" si="1"/>
        <v>77</v>
      </c>
      <c r="L40" s="60"/>
      <c r="M40" s="60"/>
    </row>
    <row r="41" spans="1:13" ht="14.25">
      <c r="A41" s="60"/>
      <c r="B41" s="189" t="s">
        <v>354</v>
      </c>
      <c r="C41" s="68" t="s">
        <v>355</v>
      </c>
      <c r="D41" s="64">
        <v>135108</v>
      </c>
      <c r="E41" s="62" t="s">
        <v>74</v>
      </c>
      <c r="F41" s="60" t="s">
        <v>328</v>
      </c>
      <c r="G41" s="60">
        <v>66</v>
      </c>
      <c r="H41" s="60"/>
      <c r="I41" s="60"/>
      <c r="J41" s="82">
        <v>83</v>
      </c>
      <c r="K41" s="60">
        <f t="shared" si="1"/>
        <v>74.5</v>
      </c>
      <c r="L41" s="60"/>
      <c r="M41" s="60"/>
    </row>
    <row r="42" spans="1:13" ht="14.25">
      <c r="A42" s="60"/>
      <c r="B42" s="190" t="s">
        <v>356</v>
      </c>
      <c r="C42" s="70" t="s">
        <v>357</v>
      </c>
      <c r="D42" s="64">
        <v>135108</v>
      </c>
      <c r="E42" s="62" t="s">
        <v>74</v>
      </c>
      <c r="F42" s="60" t="s">
        <v>328</v>
      </c>
      <c r="G42" s="60">
        <v>81</v>
      </c>
      <c r="H42" s="60"/>
      <c r="I42" s="60"/>
      <c r="J42" s="60">
        <v>76</v>
      </c>
      <c r="K42" s="60">
        <f t="shared" si="1"/>
        <v>78.5</v>
      </c>
      <c r="L42" s="60"/>
      <c r="M42" s="60"/>
    </row>
    <row r="43" spans="1:13" ht="14.25">
      <c r="A43" s="60"/>
      <c r="B43" s="71" t="s">
        <v>358</v>
      </c>
      <c r="C43" s="71" t="s">
        <v>359</v>
      </c>
      <c r="D43" s="64">
        <v>135108</v>
      </c>
      <c r="E43" s="62" t="s">
        <v>360</v>
      </c>
      <c r="F43" s="60" t="s">
        <v>328</v>
      </c>
      <c r="G43" s="60">
        <v>86</v>
      </c>
      <c r="H43" s="60"/>
      <c r="I43" s="60"/>
      <c r="J43" s="82">
        <v>75</v>
      </c>
      <c r="K43" s="60">
        <f aca="true" t="shared" si="2" ref="K43:K55">SUM((J43+G43)/2)</f>
        <v>80.5</v>
      </c>
      <c r="L43" s="60"/>
      <c r="M43" s="60"/>
    </row>
    <row r="44" spans="1:13" ht="14.25">
      <c r="A44" s="60"/>
      <c r="B44" s="71" t="s">
        <v>361</v>
      </c>
      <c r="C44" s="71" t="s">
        <v>362</v>
      </c>
      <c r="D44" s="64">
        <v>135108</v>
      </c>
      <c r="E44" s="62" t="s">
        <v>360</v>
      </c>
      <c r="F44" s="60" t="s">
        <v>328</v>
      </c>
      <c r="G44" s="60">
        <v>80</v>
      </c>
      <c r="H44" s="60"/>
      <c r="I44" s="60"/>
      <c r="J44" s="82">
        <v>67</v>
      </c>
      <c r="K44" s="60">
        <f t="shared" si="2"/>
        <v>73.5</v>
      </c>
      <c r="L44" s="60"/>
      <c r="M44" s="60"/>
    </row>
    <row r="45" spans="1:13" ht="14.25">
      <c r="A45" s="60"/>
      <c r="B45" s="71" t="s">
        <v>363</v>
      </c>
      <c r="C45" s="71" t="s">
        <v>364</v>
      </c>
      <c r="D45" s="64">
        <v>135108</v>
      </c>
      <c r="E45" s="62" t="s">
        <v>360</v>
      </c>
      <c r="F45" s="60" t="s">
        <v>328</v>
      </c>
      <c r="G45" s="60">
        <v>80</v>
      </c>
      <c r="H45" s="60"/>
      <c r="I45" s="60"/>
      <c r="J45" s="82">
        <v>61</v>
      </c>
      <c r="K45" s="60">
        <f t="shared" si="2"/>
        <v>70.5</v>
      </c>
      <c r="L45" s="60"/>
      <c r="M45" s="60"/>
    </row>
    <row r="46" spans="1:13" ht="14.25">
      <c r="A46" s="60"/>
      <c r="B46" s="72" t="s">
        <v>365</v>
      </c>
      <c r="C46" s="72" t="s">
        <v>366</v>
      </c>
      <c r="D46" s="64">
        <v>135108</v>
      </c>
      <c r="E46" s="62" t="s">
        <v>87</v>
      </c>
      <c r="F46" s="60" t="s">
        <v>328</v>
      </c>
      <c r="G46" s="60">
        <v>70</v>
      </c>
      <c r="H46" s="60" t="s">
        <v>367</v>
      </c>
      <c r="I46" s="60">
        <v>75</v>
      </c>
      <c r="J46" s="60">
        <v>65</v>
      </c>
      <c r="K46" s="60">
        <f>SUM((J46+G46+I46)/3)</f>
        <v>70</v>
      </c>
      <c r="L46" s="60"/>
      <c r="M46" s="60"/>
    </row>
    <row r="47" spans="1:13" ht="14.25">
      <c r="A47" s="60"/>
      <c r="B47" s="72" t="s">
        <v>368</v>
      </c>
      <c r="C47" s="72" t="s">
        <v>369</v>
      </c>
      <c r="D47" s="64">
        <v>135108</v>
      </c>
      <c r="E47" s="62" t="s">
        <v>87</v>
      </c>
      <c r="F47" s="60" t="s">
        <v>328</v>
      </c>
      <c r="G47" s="60">
        <v>76</v>
      </c>
      <c r="H47" s="60"/>
      <c r="I47" s="60"/>
      <c r="J47" s="60">
        <v>86</v>
      </c>
      <c r="K47" s="60">
        <f t="shared" si="2"/>
        <v>81</v>
      </c>
      <c r="L47" s="60"/>
      <c r="M47" s="60"/>
    </row>
    <row r="48" spans="1:13" ht="14.25">
      <c r="A48" s="60"/>
      <c r="B48" s="73" t="s">
        <v>370</v>
      </c>
      <c r="C48" s="73" t="s">
        <v>371</v>
      </c>
      <c r="D48" s="64">
        <v>135108</v>
      </c>
      <c r="E48" s="62" t="s">
        <v>26</v>
      </c>
      <c r="F48" s="60" t="s">
        <v>328</v>
      </c>
      <c r="G48" s="60">
        <v>82</v>
      </c>
      <c r="H48" s="60"/>
      <c r="I48" s="60"/>
      <c r="J48" s="60">
        <v>90</v>
      </c>
      <c r="K48" s="60">
        <f t="shared" si="2"/>
        <v>86</v>
      </c>
      <c r="L48" s="60"/>
      <c r="M48" s="60"/>
    </row>
    <row r="49" spans="1:13" ht="14.25">
      <c r="A49" s="60"/>
      <c r="B49" s="73" t="s">
        <v>372</v>
      </c>
      <c r="C49" s="73" t="s">
        <v>373</v>
      </c>
      <c r="D49" s="64">
        <v>135108</v>
      </c>
      <c r="E49" s="62" t="s">
        <v>26</v>
      </c>
      <c r="F49" s="60" t="s">
        <v>328</v>
      </c>
      <c r="G49" s="60">
        <v>74</v>
      </c>
      <c r="H49" s="60"/>
      <c r="I49" s="60"/>
      <c r="J49" s="60">
        <v>62</v>
      </c>
      <c r="K49" s="60">
        <f t="shared" si="2"/>
        <v>68</v>
      </c>
      <c r="L49" s="60"/>
      <c r="M49" s="60"/>
    </row>
    <row r="50" spans="1:13" ht="14.25">
      <c r="A50" s="60"/>
      <c r="B50" s="69" t="s">
        <v>374</v>
      </c>
      <c r="C50" s="69" t="s">
        <v>375</v>
      </c>
      <c r="D50" s="64">
        <v>135108</v>
      </c>
      <c r="E50" s="62" t="s">
        <v>376</v>
      </c>
      <c r="F50" s="60" t="s">
        <v>328</v>
      </c>
      <c r="G50" s="60">
        <v>74</v>
      </c>
      <c r="H50" s="60"/>
      <c r="I50" s="60"/>
      <c r="J50" s="51">
        <v>76</v>
      </c>
      <c r="K50" s="60">
        <f t="shared" si="2"/>
        <v>75</v>
      </c>
      <c r="L50" s="60"/>
      <c r="M50" s="60"/>
    </row>
    <row r="51" spans="1:13" ht="14.25">
      <c r="A51" s="60"/>
      <c r="B51" s="69" t="s">
        <v>377</v>
      </c>
      <c r="C51" s="69" t="s">
        <v>378</v>
      </c>
      <c r="D51" s="64">
        <v>135108</v>
      </c>
      <c r="E51" s="62" t="s">
        <v>376</v>
      </c>
      <c r="F51" s="60" t="s">
        <v>328</v>
      </c>
      <c r="G51" s="60">
        <v>88</v>
      </c>
      <c r="H51" s="60"/>
      <c r="I51" s="60"/>
      <c r="J51" s="51">
        <v>70</v>
      </c>
      <c r="K51" s="60">
        <f t="shared" si="2"/>
        <v>79</v>
      </c>
      <c r="L51" s="60"/>
      <c r="M51" s="60"/>
    </row>
    <row r="52" spans="1:13" ht="14.25">
      <c r="A52" s="60"/>
      <c r="B52" s="69" t="s">
        <v>379</v>
      </c>
      <c r="C52" s="69" t="s">
        <v>380</v>
      </c>
      <c r="D52" s="64">
        <v>135108</v>
      </c>
      <c r="E52" s="62" t="s">
        <v>376</v>
      </c>
      <c r="F52" s="60" t="s">
        <v>328</v>
      </c>
      <c r="G52" s="60">
        <v>87</v>
      </c>
      <c r="H52" s="60"/>
      <c r="I52" s="60"/>
      <c r="J52" s="51">
        <v>73</v>
      </c>
      <c r="K52" s="60">
        <f t="shared" si="2"/>
        <v>80</v>
      </c>
      <c r="L52" s="60"/>
      <c r="M52" s="60"/>
    </row>
    <row r="53" spans="1:13" ht="14.25">
      <c r="A53" s="60"/>
      <c r="B53" s="69" t="s">
        <v>381</v>
      </c>
      <c r="C53" s="69" t="s">
        <v>382</v>
      </c>
      <c r="D53" s="64">
        <v>135108</v>
      </c>
      <c r="E53" s="62" t="s">
        <v>376</v>
      </c>
      <c r="F53" s="60" t="s">
        <v>328</v>
      </c>
      <c r="G53" s="60">
        <v>90</v>
      </c>
      <c r="H53" s="60"/>
      <c r="I53" s="60"/>
      <c r="J53" s="51">
        <v>65</v>
      </c>
      <c r="K53" s="60">
        <f t="shared" si="2"/>
        <v>77.5</v>
      </c>
      <c r="L53" s="60"/>
      <c r="M53" s="60"/>
    </row>
    <row r="54" spans="1:13" ht="14.25">
      <c r="A54" s="60"/>
      <c r="B54" s="69" t="s">
        <v>383</v>
      </c>
      <c r="C54" s="69" t="s">
        <v>384</v>
      </c>
      <c r="D54" s="64">
        <v>135108</v>
      </c>
      <c r="E54" s="62" t="s">
        <v>376</v>
      </c>
      <c r="F54" s="60" t="s">
        <v>328</v>
      </c>
      <c r="G54" s="60">
        <v>70</v>
      </c>
      <c r="H54" s="60"/>
      <c r="I54" s="60"/>
      <c r="J54" s="51">
        <v>63</v>
      </c>
      <c r="K54" s="60">
        <f t="shared" si="2"/>
        <v>66.5</v>
      </c>
      <c r="L54" s="60"/>
      <c r="M54" s="60"/>
    </row>
    <row r="55" spans="1:13" ht="14.25">
      <c r="A55" s="60"/>
      <c r="B55" s="69" t="s">
        <v>385</v>
      </c>
      <c r="C55" s="69" t="s">
        <v>386</v>
      </c>
      <c r="D55" s="64">
        <v>135108</v>
      </c>
      <c r="E55" s="62" t="s">
        <v>376</v>
      </c>
      <c r="F55" s="60" t="s">
        <v>328</v>
      </c>
      <c r="G55" s="60">
        <v>90</v>
      </c>
      <c r="H55" s="60"/>
      <c r="I55" s="60"/>
      <c r="J55" s="51">
        <v>68</v>
      </c>
      <c r="K55" s="60">
        <f t="shared" si="2"/>
        <v>79</v>
      </c>
      <c r="L55" s="60"/>
      <c r="M55" s="60"/>
    </row>
    <row r="56" spans="1:13" ht="14.25">
      <c r="A56" s="60"/>
      <c r="B56" s="60" t="s">
        <v>387</v>
      </c>
      <c r="C56" s="60"/>
      <c r="D56" s="64"/>
      <c r="E56" s="60"/>
      <c r="F56" s="60"/>
      <c r="G56" s="60"/>
      <c r="H56" s="60"/>
      <c r="I56" s="60"/>
      <c r="J56" s="60"/>
      <c r="K56" s="60"/>
      <c r="L56" s="60"/>
      <c r="M56" s="60"/>
    </row>
    <row r="57" spans="1:13" s="54" customFormat="1" ht="14.25">
      <c r="A57" s="74"/>
      <c r="B57" s="75" t="s">
        <v>30</v>
      </c>
      <c r="C57" s="76" t="s">
        <v>31</v>
      </c>
      <c r="D57" s="64">
        <v>135108</v>
      </c>
      <c r="E57" s="77" t="s">
        <v>26</v>
      </c>
      <c r="F57" s="60" t="s">
        <v>328</v>
      </c>
      <c r="G57" s="74">
        <v>80</v>
      </c>
      <c r="H57" s="74"/>
      <c r="I57" s="74"/>
      <c r="J57" s="74">
        <v>85</v>
      </c>
      <c r="K57" s="60">
        <f>SUM((J57+G57)/2)</f>
        <v>82.5</v>
      </c>
      <c r="L57" s="74"/>
      <c r="M57" s="74"/>
    </row>
    <row r="58" spans="1:13" s="54" customFormat="1" ht="14.25">
      <c r="A58" s="74"/>
      <c r="B58" s="75" t="s">
        <v>24</v>
      </c>
      <c r="C58" s="76" t="s">
        <v>25</v>
      </c>
      <c r="D58" s="64">
        <v>135108</v>
      </c>
      <c r="E58" s="77" t="s">
        <v>26</v>
      </c>
      <c r="F58" s="60" t="s">
        <v>328</v>
      </c>
      <c r="G58" s="74">
        <v>75</v>
      </c>
      <c r="H58" s="74"/>
      <c r="I58" s="74"/>
      <c r="J58" s="74">
        <v>90</v>
      </c>
      <c r="K58" s="60">
        <f aca="true" t="shared" si="3" ref="K58:K71">SUM((J58+G58)/2)</f>
        <v>82.5</v>
      </c>
      <c r="L58" s="74"/>
      <c r="M58" s="74"/>
    </row>
    <row r="59" spans="1:13" s="54" customFormat="1" ht="14.25">
      <c r="A59" s="74"/>
      <c r="B59" s="75" t="s">
        <v>45</v>
      </c>
      <c r="C59" s="76" t="s">
        <v>46</v>
      </c>
      <c r="D59" s="64">
        <v>135108</v>
      </c>
      <c r="E59" s="77" t="s">
        <v>26</v>
      </c>
      <c r="F59" s="60" t="s">
        <v>328</v>
      </c>
      <c r="G59" s="74">
        <v>69</v>
      </c>
      <c r="H59" s="74"/>
      <c r="I59" s="74"/>
      <c r="J59" s="74">
        <v>80</v>
      </c>
      <c r="K59" s="60">
        <f t="shared" si="3"/>
        <v>74.5</v>
      </c>
      <c r="L59" s="74"/>
      <c r="M59" s="74"/>
    </row>
    <row r="60" spans="1:13" s="54" customFormat="1" ht="14.25">
      <c r="A60" s="74"/>
      <c r="B60" s="75" t="s">
        <v>49</v>
      </c>
      <c r="C60" s="76" t="s">
        <v>50</v>
      </c>
      <c r="D60" s="64">
        <v>135108</v>
      </c>
      <c r="E60" s="77" t="s">
        <v>26</v>
      </c>
      <c r="F60" s="60" t="s">
        <v>328</v>
      </c>
      <c r="G60" s="74">
        <v>82</v>
      </c>
      <c r="H60" s="74"/>
      <c r="I60" s="74"/>
      <c r="J60" s="74">
        <v>65</v>
      </c>
      <c r="K60" s="60">
        <f t="shared" si="3"/>
        <v>73.5</v>
      </c>
      <c r="L60" s="74"/>
      <c r="M60" s="74"/>
    </row>
    <row r="61" spans="1:13" s="54" customFormat="1" ht="14.25">
      <c r="A61" s="74"/>
      <c r="B61" s="75" t="s">
        <v>43</v>
      </c>
      <c r="C61" s="76" t="s">
        <v>44</v>
      </c>
      <c r="D61" s="64">
        <v>135108</v>
      </c>
      <c r="E61" s="77" t="s">
        <v>26</v>
      </c>
      <c r="F61" s="60" t="s">
        <v>328</v>
      </c>
      <c r="G61" s="74">
        <v>80</v>
      </c>
      <c r="H61" s="74"/>
      <c r="I61" s="74"/>
      <c r="J61" s="74">
        <v>83</v>
      </c>
      <c r="K61" s="60">
        <f t="shared" si="3"/>
        <v>81.5</v>
      </c>
      <c r="L61" s="74"/>
      <c r="M61" s="74"/>
    </row>
    <row r="62" spans="1:13" s="54" customFormat="1" ht="14.25">
      <c r="A62" s="74"/>
      <c r="B62" s="75" t="s">
        <v>47</v>
      </c>
      <c r="C62" s="76" t="s">
        <v>48</v>
      </c>
      <c r="D62" s="64">
        <v>135108</v>
      </c>
      <c r="E62" s="77" t="s">
        <v>26</v>
      </c>
      <c r="F62" s="60" t="s">
        <v>328</v>
      </c>
      <c r="G62" s="74">
        <v>70</v>
      </c>
      <c r="H62" s="74"/>
      <c r="I62" s="74"/>
      <c r="J62" s="74">
        <v>82</v>
      </c>
      <c r="K62" s="60">
        <f t="shared" si="3"/>
        <v>76</v>
      </c>
      <c r="L62" s="74"/>
      <c r="M62" s="74"/>
    </row>
    <row r="63" spans="1:13" s="54" customFormat="1" ht="14.25">
      <c r="A63" s="74"/>
      <c r="B63" s="75" t="s">
        <v>32</v>
      </c>
      <c r="C63" s="76" t="s">
        <v>33</v>
      </c>
      <c r="D63" s="64">
        <v>135108</v>
      </c>
      <c r="E63" s="77" t="s">
        <v>26</v>
      </c>
      <c r="F63" s="60" t="s">
        <v>328</v>
      </c>
      <c r="G63" s="74">
        <v>80</v>
      </c>
      <c r="H63" s="74"/>
      <c r="I63" s="74"/>
      <c r="J63" s="74">
        <v>90</v>
      </c>
      <c r="K63" s="60">
        <f t="shared" si="3"/>
        <v>85</v>
      </c>
      <c r="L63" s="74"/>
      <c r="M63" s="74"/>
    </row>
    <row r="64" spans="1:13" s="54" customFormat="1" ht="14.25">
      <c r="A64" s="74"/>
      <c r="B64" s="75" t="s">
        <v>35</v>
      </c>
      <c r="C64" s="76" t="s">
        <v>36</v>
      </c>
      <c r="D64" s="64">
        <v>135108</v>
      </c>
      <c r="E64" s="77" t="s">
        <v>26</v>
      </c>
      <c r="F64" s="60" t="s">
        <v>328</v>
      </c>
      <c r="G64" s="74">
        <v>69</v>
      </c>
      <c r="H64" s="74"/>
      <c r="I64" s="74"/>
      <c r="J64" s="74">
        <v>85</v>
      </c>
      <c r="K64" s="60">
        <f t="shared" si="3"/>
        <v>77</v>
      </c>
      <c r="L64" s="74"/>
      <c r="M64" s="74"/>
    </row>
    <row r="65" spans="1:13" s="54" customFormat="1" ht="14.25">
      <c r="A65" s="74"/>
      <c r="B65" s="75" t="s">
        <v>61</v>
      </c>
      <c r="C65" s="76" t="s">
        <v>62</v>
      </c>
      <c r="D65" s="64">
        <v>135108</v>
      </c>
      <c r="E65" s="77" t="s">
        <v>26</v>
      </c>
      <c r="F65" s="60" t="s">
        <v>328</v>
      </c>
      <c r="G65" s="74">
        <v>70</v>
      </c>
      <c r="H65" s="74"/>
      <c r="I65" s="74"/>
      <c r="J65" s="74">
        <v>60</v>
      </c>
      <c r="K65" s="60">
        <f t="shared" si="3"/>
        <v>65</v>
      </c>
      <c r="L65" s="74"/>
      <c r="M65" s="74"/>
    </row>
    <row r="66" spans="1:13" s="54" customFormat="1" ht="14.25">
      <c r="A66" s="74"/>
      <c r="B66" s="75" t="s">
        <v>56</v>
      </c>
      <c r="C66" s="76" t="s">
        <v>57</v>
      </c>
      <c r="D66" s="64">
        <v>135108</v>
      </c>
      <c r="E66" s="77" t="s">
        <v>26</v>
      </c>
      <c r="F66" s="60" t="s">
        <v>328</v>
      </c>
      <c r="G66" s="74">
        <v>65</v>
      </c>
      <c r="H66" s="74"/>
      <c r="I66" s="74"/>
      <c r="J66" s="74">
        <v>85</v>
      </c>
      <c r="K66" s="60">
        <f t="shared" si="3"/>
        <v>75</v>
      </c>
      <c r="L66" s="74"/>
      <c r="M66" s="74"/>
    </row>
    <row r="67" spans="1:13" s="54" customFormat="1" ht="14.25">
      <c r="A67" s="74"/>
      <c r="B67" s="75" t="s">
        <v>37</v>
      </c>
      <c r="C67" s="76" t="s">
        <v>38</v>
      </c>
      <c r="D67" s="64">
        <v>135108</v>
      </c>
      <c r="E67" s="77" t="s">
        <v>26</v>
      </c>
      <c r="F67" s="60" t="s">
        <v>328</v>
      </c>
      <c r="G67" s="74">
        <v>88</v>
      </c>
      <c r="H67" s="74"/>
      <c r="I67" s="74"/>
      <c r="J67" s="74">
        <v>70</v>
      </c>
      <c r="K67" s="60">
        <f t="shared" si="3"/>
        <v>79</v>
      </c>
      <c r="L67" s="74"/>
      <c r="M67" s="74"/>
    </row>
    <row r="68" spans="1:13" s="54" customFormat="1" ht="14.25">
      <c r="A68" s="74"/>
      <c r="B68" s="75" t="s">
        <v>53</v>
      </c>
      <c r="C68" s="76" t="s">
        <v>54</v>
      </c>
      <c r="D68" s="64">
        <v>135108</v>
      </c>
      <c r="E68" s="77" t="s">
        <v>26</v>
      </c>
      <c r="F68" s="60" t="s">
        <v>328</v>
      </c>
      <c r="G68" s="74">
        <v>87</v>
      </c>
      <c r="H68" s="74"/>
      <c r="I68" s="74"/>
      <c r="J68" s="54">
        <v>65</v>
      </c>
      <c r="K68" s="60">
        <f t="shared" si="3"/>
        <v>76</v>
      </c>
      <c r="L68" s="74"/>
      <c r="M68" s="74"/>
    </row>
    <row r="69" spans="1:13" s="54" customFormat="1" ht="14.25">
      <c r="A69" s="74"/>
      <c r="B69" s="75" t="s">
        <v>59</v>
      </c>
      <c r="C69" s="76" t="s">
        <v>60</v>
      </c>
      <c r="D69" s="64">
        <v>135108</v>
      </c>
      <c r="E69" s="77" t="s">
        <v>26</v>
      </c>
      <c r="F69" s="60" t="s">
        <v>328</v>
      </c>
      <c r="G69" s="74">
        <v>70</v>
      </c>
      <c r="H69" s="74"/>
      <c r="I69" s="74"/>
      <c r="J69" s="74">
        <v>80</v>
      </c>
      <c r="K69" s="60">
        <f t="shared" si="3"/>
        <v>75</v>
      </c>
      <c r="L69" s="74"/>
      <c r="M69" s="74"/>
    </row>
    <row r="70" spans="1:13" s="54" customFormat="1" ht="14.25">
      <c r="A70" s="74"/>
      <c r="B70" s="75" t="s">
        <v>40</v>
      </c>
      <c r="C70" s="76" t="s">
        <v>41</v>
      </c>
      <c r="D70" s="64">
        <v>135108</v>
      </c>
      <c r="E70" s="77" t="s">
        <v>26</v>
      </c>
      <c r="F70" s="60" t="s">
        <v>328</v>
      </c>
      <c r="G70" s="74">
        <v>88</v>
      </c>
      <c r="H70" s="74"/>
      <c r="I70" s="74"/>
      <c r="J70" s="74">
        <v>85</v>
      </c>
      <c r="K70" s="60">
        <f t="shared" si="3"/>
        <v>86.5</v>
      </c>
      <c r="L70" s="74"/>
      <c r="M70" s="74"/>
    </row>
    <row r="71" spans="1:13" s="54" customFormat="1" ht="14.25">
      <c r="A71" s="74"/>
      <c r="B71" s="75" t="s">
        <v>51</v>
      </c>
      <c r="C71" s="76" t="s">
        <v>52</v>
      </c>
      <c r="D71" s="64">
        <v>135108</v>
      </c>
      <c r="E71" s="77" t="s">
        <v>26</v>
      </c>
      <c r="F71" s="60" t="s">
        <v>328</v>
      </c>
      <c r="G71" s="74">
        <v>73</v>
      </c>
      <c r="H71" s="74"/>
      <c r="I71" s="74"/>
      <c r="J71" s="74">
        <v>85</v>
      </c>
      <c r="K71" s="60">
        <f t="shared" si="3"/>
        <v>79</v>
      </c>
      <c r="L71" s="74"/>
      <c r="M71" s="74"/>
    </row>
    <row r="72" spans="1:13" ht="14.25">
      <c r="A72" s="60"/>
      <c r="B72" s="83"/>
      <c r="C72" s="60"/>
      <c r="D72" s="64"/>
      <c r="E72" s="62"/>
      <c r="F72" s="60"/>
      <c r="G72" s="60"/>
      <c r="H72" s="60"/>
      <c r="I72" s="60"/>
      <c r="J72" s="60"/>
      <c r="K72" s="60"/>
      <c r="L72" s="60"/>
      <c r="M72" s="60"/>
    </row>
    <row r="73" spans="1:13" ht="14.25">
      <c r="A73" s="60"/>
      <c r="B73" s="84" t="s">
        <v>67</v>
      </c>
      <c r="C73" s="84" t="s">
        <v>68</v>
      </c>
      <c r="D73" s="64">
        <v>135108</v>
      </c>
      <c r="E73" s="62" t="s">
        <v>65</v>
      </c>
      <c r="F73" s="60" t="s">
        <v>328</v>
      </c>
      <c r="G73" s="60">
        <v>80</v>
      </c>
      <c r="H73" s="60"/>
      <c r="I73" s="60"/>
      <c r="J73" s="60">
        <v>72</v>
      </c>
      <c r="K73" s="60">
        <f aca="true" t="shared" si="4" ref="K73:K80">SUM((J73+G73)/2)</f>
        <v>76</v>
      </c>
      <c r="L73" s="60"/>
      <c r="M73" s="60"/>
    </row>
    <row r="74" spans="1:13" ht="14.25">
      <c r="A74" s="60"/>
      <c r="B74" s="84" t="s">
        <v>63</v>
      </c>
      <c r="C74" s="84" t="s">
        <v>64</v>
      </c>
      <c r="D74" s="64">
        <v>135108</v>
      </c>
      <c r="E74" s="62" t="s">
        <v>65</v>
      </c>
      <c r="F74" s="60" t="s">
        <v>328</v>
      </c>
      <c r="G74" s="60">
        <v>70</v>
      </c>
      <c r="H74" s="60"/>
      <c r="I74" s="60"/>
      <c r="J74" s="60">
        <v>84</v>
      </c>
      <c r="K74" s="60">
        <f t="shared" si="4"/>
        <v>77</v>
      </c>
      <c r="L74" s="60"/>
      <c r="M74" s="60"/>
    </row>
    <row r="75" spans="1:13" ht="14.25">
      <c r="A75" s="60"/>
      <c r="B75" s="85" t="s">
        <v>69</v>
      </c>
      <c r="C75" s="85" t="s">
        <v>70</v>
      </c>
      <c r="D75" s="64">
        <v>135108</v>
      </c>
      <c r="E75" s="62" t="s">
        <v>71</v>
      </c>
      <c r="F75" s="60" t="s">
        <v>328</v>
      </c>
      <c r="G75" s="60">
        <v>71</v>
      </c>
      <c r="H75" s="60"/>
      <c r="I75" s="60"/>
      <c r="J75" s="60">
        <v>87</v>
      </c>
      <c r="K75" s="60">
        <f t="shared" si="4"/>
        <v>79</v>
      </c>
      <c r="L75" s="60"/>
      <c r="M75" s="60"/>
    </row>
    <row r="76" spans="1:13" ht="14.25">
      <c r="A76" s="60"/>
      <c r="B76" s="86" t="s">
        <v>82</v>
      </c>
      <c r="C76" s="86" t="s">
        <v>83</v>
      </c>
      <c r="D76" s="64">
        <v>135108</v>
      </c>
      <c r="E76" s="62" t="s">
        <v>74</v>
      </c>
      <c r="F76" s="60" t="s">
        <v>328</v>
      </c>
      <c r="G76" s="60">
        <v>67</v>
      </c>
      <c r="H76" s="60"/>
      <c r="I76" s="60"/>
      <c r="J76" s="60">
        <v>61</v>
      </c>
      <c r="K76" s="60">
        <f t="shared" si="4"/>
        <v>64</v>
      </c>
      <c r="L76" s="60"/>
      <c r="M76" s="60"/>
    </row>
    <row r="77" spans="1:13" ht="14.25">
      <c r="A77" s="60"/>
      <c r="B77" s="86" t="s">
        <v>72</v>
      </c>
      <c r="C77" s="86" t="s">
        <v>73</v>
      </c>
      <c r="D77" s="64">
        <v>135108</v>
      </c>
      <c r="E77" s="62" t="s">
        <v>74</v>
      </c>
      <c r="F77" s="60" t="s">
        <v>328</v>
      </c>
      <c r="G77" s="60">
        <v>78</v>
      </c>
      <c r="H77" s="60"/>
      <c r="I77" s="60"/>
      <c r="J77" s="60">
        <v>81</v>
      </c>
      <c r="K77" s="60">
        <f t="shared" si="4"/>
        <v>79.5</v>
      </c>
      <c r="L77" s="60"/>
      <c r="M77" s="60"/>
    </row>
    <row r="78" spans="1:13" ht="14.25">
      <c r="A78" s="60"/>
      <c r="B78" s="86" t="s">
        <v>76</v>
      </c>
      <c r="C78" s="86" t="s">
        <v>77</v>
      </c>
      <c r="D78" s="64">
        <v>135108</v>
      </c>
      <c r="E78" s="62" t="s">
        <v>74</v>
      </c>
      <c r="F78" s="60" t="s">
        <v>328</v>
      </c>
      <c r="G78" s="60">
        <v>77</v>
      </c>
      <c r="H78" s="60"/>
      <c r="I78" s="60"/>
      <c r="J78" s="60">
        <v>81</v>
      </c>
      <c r="K78" s="60">
        <f t="shared" si="4"/>
        <v>79</v>
      </c>
      <c r="L78" s="60"/>
      <c r="M78" s="60"/>
    </row>
    <row r="79" spans="1:13" ht="14.25">
      <c r="A79" s="60"/>
      <c r="B79" s="86" t="s">
        <v>79</v>
      </c>
      <c r="C79" s="86" t="s">
        <v>80</v>
      </c>
      <c r="D79" s="64">
        <v>135108</v>
      </c>
      <c r="E79" s="62" t="s">
        <v>74</v>
      </c>
      <c r="F79" s="60" t="s">
        <v>328</v>
      </c>
      <c r="G79" s="60">
        <v>84</v>
      </c>
      <c r="H79" s="60"/>
      <c r="I79" s="60"/>
      <c r="J79" s="60">
        <v>79</v>
      </c>
      <c r="K79" s="60">
        <f t="shared" si="4"/>
        <v>81.5</v>
      </c>
      <c r="L79" s="60"/>
      <c r="M79" s="60"/>
    </row>
    <row r="80" spans="1:13" ht="14.25">
      <c r="A80" s="60"/>
      <c r="B80" s="87" t="s">
        <v>85</v>
      </c>
      <c r="C80" s="87" t="s">
        <v>86</v>
      </c>
      <c r="D80" s="64">
        <v>135108</v>
      </c>
      <c r="E80" s="62" t="s">
        <v>87</v>
      </c>
      <c r="F80" s="60" t="s">
        <v>328</v>
      </c>
      <c r="G80" s="60">
        <v>76</v>
      </c>
      <c r="H80" s="60"/>
      <c r="I80" s="60"/>
      <c r="J80" s="60">
        <v>82</v>
      </c>
      <c r="K80" s="60">
        <f t="shared" si="4"/>
        <v>79</v>
      </c>
      <c r="L80" s="60"/>
      <c r="M80" s="60"/>
    </row>
    <row r="95" spans="2:12" ht="132.75" customHeight="1">
      <c r="B95" s="57" t="s">
        <v>88</v>
      </c>
      <c r="C95" s="57"/>
      <c r="D95" s="57"/>
      <c r="E95" s="200" t="s">
        <v>388</v>
      </c>
      <c r="F95" s="200"/>
      <c r="G95" s="200"/>
      <c r="H95" s="200"/>
      <c r="I95" s="200"/>
      <c r="J95" s="200"/>
      <c r="K95" s="200"/>
      <c r="L95" s="88"/>
    </row>
  </sheetData>
  <sheetProtection/>
  <mergeCells count="2">
    <mergeCell ref="A1:M1"/>
    <mergeCell ref="E95:K95"/>
  </mergeCells>
  <printOptions horizontalCentered="1"/>
  <pageMargins left="0.11805555555555555" right="0.11805555555555555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1"/>
  <sheetViews>
    <sheetView zoomScale="130" zoomScaleNormal="130" zoomScalePageLayoutView="0" workbookViewId="0" topLeftCell="A27">
      <selection activeCell="N5" sqref="N5"/>
    </sheetView>
  </sheetViews>
  <sheetFormatPr defaultColWidth="9.00390625" defaultRowHeight="14.25"/>
  <cols>
    <col min="1" max="1" width="4.375" style="0" customWidth="1"/>
    <col min="2" max="2" width="16.00390625" style="0" customWidth="1"/>
    <col min="3" max="3" width="10.375" style="0" customWidth="1"/>
    <col min="4" max="4" width="10.00390625" style="0" customWidth="1"/>
    <col min="5" max="5" width="18.25390625" style="0" customWidth="1"/>
    <col min="6" max="6" width="14.50390625" style="0" customWidth="1"/>
    <col min="7" max="7" width="7.625" style="0" customWidth="1"/>
    <col min="8" max="8" width="14.125" style="0" customWidth="1"/>
    <col min="9" max="9" width="7.00390625" style="0" customWidth="1"/>
  </cols>
  <sheetData>
    <row r="1" spans="1:13" ht="50.25" customHeight="1">
      <c r="A1" s="207" t="s">
        <v>389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50.25" customHeight="1">
      <c r="A2" s="6"/>
      <c r="B2" s="7" t="s">
        <v>1</v>
      </c>
      <c r="C2" s="3"/>
      <c r="D2" s="3"/>
      <c r="E2" s="3"/>
      <c r="F2" s="3"/>
      <c r="G2" s="3"/>
      <c r="H2" s="7" t="s">
        <v>2</v>
      </c>
      <c r="I2" s="3"/>
      <c r="J2" s="3"/>
      <c r="K2" s="6"/>
      <c r="L2" s="6"/>
      <c r="M2" s="6"/>
    </row>
    <row r="3" spans="1:13" s="1" customFormat="1" ht="37.5" customHeight="1">
      <c r="A3" s="8" t="s">
        <v>6</v>
      </c>
      <c r="B3" s="9" t="s">
        <v>7</v>
      </c>
      <c r="C3" s="9" t="s">
        <v>8</v>
      </c>
      <c r="D3" s="9" t="s">
        <v>318</v>
      </c>
      <c r="E3" s="9" t="s">
        <v>9</v>
      </c>
      <c r="F3" s="10" t="s">
        <v>319</v>
      </c>
      <c r="G3" s="10" t="s">
        <v>320</v>
      </c>
      <c r="H3" s="10" t="s">
        <v>321</v>
      </c>
      <c r="I3" s="10" t="s">
        <v>322</v>
      </c>
      <c r="J3" s="10" t="s">
        <v>323</v>
      </c>
      <c r="K3" s="9" t="s">
        <v>324</v>
      </c>
      <c r="L3" s="8" t="s">
        <v>22</v>
      </c>
      <c r="M3" s="42" t="s">
        <v>23</v>
      </c>
    </row>
    <row r="4" spans="1:13" ht="14.25">
      <c r="A4" s="11"/>
      <c r="B4" s="11" t="s">
        <v>390</v>
      </c>
      <c r="C4" s="11"/>
      <c r="D4" s="11"/>
      <c r="E4" s="11"/>
      <c r="F4" s="11"/>
      <c r="G4" s="11">
        <v>0</v>
      </c>
      <c r="H4" s="11"/>
      <c r="I4" s="11"/>
      <c r="J4" s="11">
        <v>0</v>
      </c>
      <c r="K4" s="11"/>
      <c r="L4" s="43"/>
      <c r="M4" s="11"/>
    </row>
    <row r="5" spans="1:13" ht="14.25">
      <c r="A5" s="11"/>
      <c r="B5" s="12" t="s">
        <v>304</v>
      </c>
      <c r="C5" s="12" t="s">
        <v>305</v>
      </c>
      <c r="D5" s="191" t="s">
        <v>391</v>
      </c>
      <c r="E5" s="13" t="s">
        <v>306</v>
      </c>
      <c r="F5" s="11"/>
      <c r="G5" s="11">
        <v>0</v>
      </c>
      <c r="H5" s="11"/>
      <c r="I5" s="11"/>
      <c r="J5" s="11">
        <v>0</v>
      </c>
      <c r="K5" s="11"/>
      <c r="L5" s="43"/>
      <c r="M5" s="11"/>
    </row>
    <row r="6" spans="1:13" ht="14.25">
      <c r="A6" s="11"/>
      <c r="B6" s="12" t="s">
        <v>307</v>
      </c>
      <c r="C6" s="12" t="s">
        <v>308</v>
      </c>
      <c r="D6" s="191" t="s">
        <v>391</v>
      </c>
      <c r="E6" s="13" t="s">
        <v>306</v>
      </c>
      <c r="F6" s="11"/>
      <c r="G6" s="11">
        <v>0</v>
      </c>
      <c r="H6" s="11"/>
      <c r="I6" s="11"/>
      <c r="J6" s="11">
        <v>0</v>
      </c>
      <c r="K6" s="11"/>
      <c r="L6" s="43"/>
      <c r="M6" s="11"/>
    </row>
    <row r="7" spans="1:13" ht="14.25">
      <c r="A7" s="11"/>
      <c r="B7" s="12" t="s">
        <v>309</v>
      </c>
      <c r="C7" s="12" t="s">
        <v>310</v>
      </c>
      <c r="D7" s="191" t="s">
        <v>391</v>
      </c>
      <c r="E7" s="13" t="s">
        <v>306</v>
      </c>
      <c r="F7" s="11"/>
      <c r="G7" s="11">
        <v>0</v>
      </c>
      <c r="H7" s="11"/>
      <c r="I7" s="11"/>
      <c r="J7" s="11">
        <v>0</v>
      </c>
      <c r="K7" s="11"/>
      <c r="L7" s="43"/>
      <c r="M7" s="11"/>
    </row>
    <row r="8" spans="1:13" ht="14.25">
      <c r="A8" s="11"/>
      <c r="B8" s="12" t="s">
        <v>311</v>
      </c>
      <c r="C8" s="12" t="s">
        <v>312</v>
      </c>
      <c r="D8" s="191" t="s">
        <v>391</v>
      </c>
      <c r="E8" s="13" t="s">
        <v>306</v>
      </c>
      <c r="F8" s="11" t="s">
        <v>327</v>
      </c>
      <c r="G8" s="11">
        <v>93</v>
      </c>
      <c r="H8" s="11"/>
      <c r="I8" s="11"/>
      <c r="J8" s="11">
        <v>70</v>
      </c>
      <c r="K8" s="14">
        <f>SUM((J8+G8)/2)</f>
        <v>81.5</v>
      </c>
      <c r="L8" s="43"/>
      <c r="M8" s="11"/>
    </row>
    <row r="9" spans="1:13" ht="14.25">
      <c r="A9" s="11"/>
      <c r="B9" s="12" t="s">
        <v>313</v>
      </c>
      <c r="C9" s="12" t="s">
        <v>314</v>
      </c>
      <c r="D9" s="191" t="s">
        <v>391</v>
      </c>
      <c r="E9" s="13" t="s">
        <v>306</v>
      </c>
      <c r="F9" s="11" t="s">
        <v>327</v>
      </c>
      <c r="G9" s="11">
        <v>73</v>
      </c>
      <c r="H9" s="11"/>
      <c r="I9" s="11"/>
      <c r="J9" s="11">
        <v>70</v>
      </c>
      <c r="K9" s="14">
        <f>SUM((J9+G9)/2)</f>
        <v>71.5</v>
      </c>
      <c r="L9" s="43"/>
      <c r="M9" s="11"/>
    </row>
    <row r="10" spans="1:13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4.25">
      <c r="A11" s="11"/>
      <c r="B11" s="11" t="s">
        <v>392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2" customFormat="1" ht="14.25">
      <c r="A12" s="14"/>
      <c r="B12" s="15" t="s">
        <v>330</v>
      </c>
      <c r="C12" s="16" t="s">
        <v>331</v>
      </c>
      <c r="D12" s="14">
        <v>130500</v>
      </c>
      <c r="E12" s="17" t="s">
        <v>393</v>
      </c>
      <c r="F12" s="14" t="s">
        <v>394</v>
      </c>
      <c r="G12" s="14">
        <v>90</v>
      </c>
      <c r="H12" s="14"/>
      <c r="I12" s="14"/>
      <c r="J12" s="44">
        <v>78</v>
      </c>
      <c r="K12" s="14">
        <f aca="true" t="shared" si="0" ref="K12:K19">SUM((J12+G12)/2)</f>
        <v>84</v>
      </c>
      <c r="L12" s="14"/>
      <c r="M12" s="14"/>
    </row>
    <row r="13" spans="1:13" s="2" customFormat="1" ht="14.25">
      <c r="A13" s="14"/>
      <c r="B13" s="15" t="s">
        <v>332</v>
      </c>
      <c r="C13" s="16" t="s">
        <v>333</v>
      </c>
      <c r="D13" s="14">
        <v>130500</v>
      </c>
      <c r="E13" s="17" t="s">
        <v>393</v>
      </c>
      <c r="F13" s="14" t="s">
        <v>394</v>
      </c>
      <c r="G13" s="14">
        <v>85</v>
      </c>
      <c r="H13" s="14"/>
      <c r="I13" s="14"/>
      <c r="J13" s="44">
        <v>77</v>
      </c>
      <c r="K13" s="14">
        <f t="shared" si="0"/>
        <v>81</v>
      </c>
      <c r="L13" s="14"/>
      <c r="M13" s="14"/>
    </row>
    <row r="14" spans="1:13" s="2" customFormat="1" ht="14.25">
      <c r="A14" s="14"/>
      <c r="B14" s="15" t="s">
        <v>395</v>
      </c>
      <c r="C14" s="16" t="s">
        <v>396</v>
      </c>
      <c r="D14" s="14">
        <v>130500</v>
      </c>
      <c r="E14" s="17" t="s">
        <v>393</v>
      </c>
      <c r="F14" s="14" t="s">
        <v>394</v>
      </c>
      <c r="G14" s="14">
        <v>96</v>
      </c>
      <c r="H14" s="14"/>
      <c r="I14" s="14"/>
      <c r="J14" s="44">
        <v>79</v>
      </c>
      <c r="K14" s="14">
        <f t="shared" si="0"/>
        <v>87.5</v>
      </c>
      <c r="L14" s="14"/>
      <c r="M14" s="14"/>
    </row>
    <row r="15" spans="1:13" s="2" customFormat="1" ht="14.25">
      <c r="A15" s="14"/>
      <c r="B15" s="15" t="s">
        <v>334</v>
      </c>
      <c r="C15" s="16" t="s">
        <v>335</v>
      </c>
      <c r="D15" s="14">
        <v>130500</v>
      </c>
      <c r="E15" s="17" t="s">
        <v>393</v>
      </c>
      <c r="F15" s="14" t="s">
        <v>394</v>
      </c>
      <c r="G15" s="14">
        <v>93</v>
      </c>
      <c r="H15" s="14"/>
      <c r="I15" s="14"/>
      <c r="J15" s="44">
        <v>78</v>
      </c>
      <c r="K15" s="14">
        <f t="shared" si="0"/>
        <v>85.5</v>
      </c>
      <c r="L15" s="14"/>
      <c r="M15" s="14"/>
    </row>
    <row r="16" spans="1:13" s="2" customFormat="1" ht="14.25">
      <c r="A16" s="14"/>
      <c r="B16" s="15" t="s">
        <v>336</v>
      </c>
      <c r="C16" s="16" t="s">
        <v>337</v>
      </c>
      <c r="D16" s="14">
        <v>130500</v>
      </c>
      <c r="E16" s="17" t="s">
        <v>393</v>
      </c>
      <c r="F16" s="14" t="s">
        <v>394</v>
      </c>
      <c r="G16" s="14">
        <v>86</v>
      </c>
      <c r="H16" s="14"/>
      <c r="I16" s="14"/>
      <c r="J16" s="44">
        <v>85</v>
      </c>
      <c r="K16" s="14">
        <f t="shared" si="0"/>
        <v>85.5</v>
      </c>
      <c r="L16" s="14"/>
      <c r="M16" s="14"/>
    </row>
    <row r="17" spans="1:13" s="2" customFormat="1" ht="14.25">
      <c r="A17" s="14"/>
      <c r="B17" s="15" t="s">
        <v>338</v>
      </c>
      <c r="C17" s="16" t="s">
        <v>339</v>
      </c>
      <c r="D17" s="14">
        <v>130500</v>
      </c>
      <c r="E17" s="17" t="s">
        <v>393</v>
      </c>
      <c r="F17" s="14" t="s">
        <v>394</v>
      </c>
      <c r="G17" s="14">
        <v>87</v>
      </c>
      <c r="H17" s="14"/>
      <c r="I17" s="14"/>
      <c r="J17" s="44">
        <v>82</v>
      </c>
      <c r="K17" s="14">
        <f t="shared" si="0"/>
        <v>84.5</v>
      </c>
      <c r="L17" s="14"/>
      <c r="M17" s="14"/>
    </row>
    <row r="18" spans="1:13" s="3" customFormat="1" ht="14.25">
      <c r="A18" s="18"/>
      <c r="B18" s="19" t="s">
        <v>397</v>
      </c>
      <c r="C18" s="20" t="s">
        <v>398</v>
      </c>
      <c r="D18" s="14">
        <v>130500</v>
      </c>
      <c r="E18" s="21" t="s">
        <v>399</v>
      </c>
      <c r="F18" s="18" t="s">
        <v>400</v>
      </c>
      <c r="G18" s="18">
        <v>83</v>
      </c>
      <c r="H18" s="18"/>
      <c r="I18" s="18"/>
      <c r="J18" s="18">
        <v>65</v>
      </c>
      <c r="K18" s="18">
        <f t="shared" si="0"/>
        <v>74</v>
      </c>
      <c r="L18" s="18"/>
      <c r="M18" s="18"/>
    </row>
    <row r="19" spans="1:13" s="3" customFormat="1" ht="14.25">
      <c r="A19" s="18"/>
      <c r="B19" s="19" t="s">
        <v>340</v>
      </c>
      <c r="C19" s="20" t="s">
        <v>341</v>
      </c>
      <c r="D19" s="14">
        <v>130500</v>
      </c>
      <c r="E19" s="21" t="s">
        <v>399</v>
      </c>
      <c r="F19" s="18" t="s">
        <v>400</v>
      </c>
      <c r="G19" s="18">
        <v>86</v>
      </c>
      <c r="H19" s="18"/>
      <c r="I19" s="18"/>
      <c r="J19" s="18">
        <v>70</v>
      </c>
      <c r="K19" s="18">
        <f t="shared" si="0"/>
        <v>78</v>
      </c>
      <c r="L19" s="18"/>
      <c r="M19" s="18"/>
    </row>
    <row r="20" spans="1:13" s="4" customFormat="1" ht="14.25">
      <c r="A20" s="22"/>
      <c r="B20" s="23" t="s">
        <v>401</v>
      </c>
      <c r="C20" s="24" t="s">
        <v>402</v>
      </c>
      <c r="D20" s="14">
        <v>130500</v>
      </c>
      <c r="E20" s="25" t="s">
        <v>403</v>
      </c>
      <c r="F20" s="22" t="s">
        <v>327</v>
      </c>
      <c r="G20" s="22">
        <v>0</v>
      </c>
      <c r="H20" s="22"/>
      <c r="I20" s="22"/>
      <c r="J20" s="22">
        <v>0</v>
      </c>
      <c r="K20" s="22">
        <v>0</v>
      </c>
      <c r="L20" s="22"/>
      <c r="M20" s="22"/>
    </row>
    <row r="21" spans="1:13" s="4" customFormat="1" ht="14.25">
      <c r="A21" s="22"/>
      <c r="B21" s="23" t="s">
        <v>404</v>
      </c>
      <c r="C21" s="24" t="s">
        <v>405</v>
      </c>
      <c r="D21" s="14">
        <v>130500</v>
      </c>
      <c r="E21" s="25" t="s">
        <v>403</v>
      </c>
      <c r="F21" s="22" t="s">
        <v>327</v>
      </c>
      <c r="G21" s="22">
        <v>89</v>
      </c>
      <c r="H21" s="22"/>
      <c r="I21" s="22"/>
      <c r="J21" s="45">
        <v>82</v>
      </c>
      <c r="K21" s="22">
        <f aca="true" t="shared" si="1" ref="K21:K30">SUM((J21+G21)/2)</f>
        <v>85.5</v>
      </c>
      <c r="L21" s="22"/>
      <c r="M21" s="22"/>
    </row>
    <row r="22" spans="1:13" s="4" customFormat="1" ht="14.25">
      <c r="A22" s="22"/>
      <c r="B22" s="23" t="s">
        <v>406</v>
      </c>
      <c r="C22" s="24" t="s">
        <v>407</v>
      </c>
      <c r="D22" s="14">
        <v>130500</v>
      </c>
      <c r="E22" s="25" t="s">
        <v>403</v>
      </c>
      <c r="F22" s="22" t="s">
        <v>327</v>
      </c>
      <c r="G22" s="22">
        <v>84</v>
      </c>
      <c r="H22" s="22"/>
      <c r="I22" s="22"/>
      <c r="J22" s="45">
        <v>74</v>
      </c>
      <c r="K22" s="22">
        <f t="shared" si="1"/>
        <v>79</v>
      </c>
      <c r="L22" s="22"/>
      <c r="M22" s="22"/>
    </row>
    <row r="23" spans="1:13" s="4" customFormat="1" ht="14.25">
      <c r="A23" s="22"/>
      <c r="B23" s="23" t="s">
        <v>356</v>
      </c>
      <c r="C23" s="24" t="s">
        <v>357</v>
      </c>
      <c r="D23" s="14">
        <v>130500</v>
      </c>
      <c r="E23" s="25" t="s">
        <v>403</v>
      </c>
      <c r="F23" s="22" t="s">
        <v>327</v>
      </c>
      <c r="G23" s="22">
        <v>86</v>
      </c>
      <c r="H23" s="22"/>
      <c r="I23" s="22"/>
      <c r="J23" s="45">
        <v>76</v>
      </c>
      <c r="K23" s="22">
        <f t="shared" si="1"/>
        <v>81</v>
      </c>
      <c r="L23" s="22"/>
      <c r="M23" s="22"/>
    </row>
    <row r="24" spans="1:13" s="4" customFormat="1" ht="14.25">
      <c r="A24" s="22"/>
      <c r="B24" s="23" t="s">
        <v>342</v>
      </c>
      <c r="C24" s="24" t="s">
        <v>343</v>
      </c>
      <c r="D24" s="14">
        <v>130500</v>
      </c>
      <c r="E24" s="25" t="s">
        <v>403</v>
      </c>
      <c r="F24" s="22" t="s">
        <v>327</v>
      </c>
      <c r="G24" s="22">
        <v>88</v>
      </c>
      <c r="H24" s="22"/>
      <c r="I24" s="22"/>
      <c r="J24" s="45">
        <v>82</v>
      </c>
      <c r="K24" s="22">
        <f t="shared" si="1"/>
        <v>85</v>
      </c>
      <c r="L24" s="22"/>
      <c r="M24" s="22"/>
    </row>
    <row r="25" spans="1:13" s="4" customFormat="1" ht="14.25">
      <c r="A25" s="22"/>
      <c r="B25" s="23" t="s">
        <v>344</v>
      </c>
      <c r="C25" s="24" t="s">
        <v>345</v>
      </c>
      <c r="D25" s="14">
        <v>130500</v>
      </c>
      <c r="E25" s="25" t="s">
        <v>403</v>
      </c>
      <c r="F25" s="22" t="s">
        <v>327</v>
      </c>
      <c r="G25" s="22">
        <v>75</v>
      </c>
      <c r="H25" s="22"/>
      <c r="I25" s="22"/>
      <c r="J25" s="45">
        <v>67</v>
      </c>
      <c r="K25" s="22">
        <f t="shared" si="1"/>
        <v>71</v>
      </c>
      <c r="L25" s="22"/>
      <c r="M25" s="22"/>
    </row>
    <row r="26" spans="1:13" s="4" customFormat="1" ht="14.25">
      <c r="A26" s="22"/>
      <c r="B26" s="23" t="s">
        <v>346</v>
      </c>
      <c r="C26" s="24" t="s">
        <v>347</v>
      </c>
      <c r="D26" s="14">
        <v>130500</v>
      </c>
      <c r="E26" s="25" t="s">
        <v>403</v>
      </c>
      <c r="F26" s="22" t="s">
        <v>327</v>
      </c>
      <c r="G26" s="22">
        <v>77</v>
      </c>
      <c r="H26" s="22"/>
      <c r="I26" s="22"/>
      <c r="J26" s="45">
        <v>80</v>
      </c>
      <c r="K26" s="22">
        <f t="shared" si="1"/>
        <v>78.5</v>
      </c>
      <c r="L26" s="22"/>
      <c r="M26" s="22"/>
    </row>
    <row r="27" spans="1:13" s="4" customFormat="1" ht="14.25">
      <c r="A27" s="22"/>
      <c r="B27" s="23" t="s">
        <v>348</v>
      </c>
      <c r="C27" s="24" t="s">
        <v>349</v>
      </c>
      <c r="D27" s="14">
        <v>130500</v>
      </c>
      <c r="E27" s="25" t="s">
        <v>403</v>
      </c>
      <c r="F27" s="22" t="s">
        <v>327</v>
      </c>
      <c r="G27" s="22">
        <v>73</v>
      </c>
      <c r="H27" s="22"/>
      <c r="I27" s="22"/>
      <c r="J27" s="45">
        <v>77</v>
      </c>
      <c r="K27" s="22">
        <f t="shared" si="1"/>
        <v>75</v>
      </c>
      <c r="L27" s="22"/>
      <c r="M27" s="22"/>
    </row>
    <row r="28" spans="1:13" s="4" customFormat="1" ht="14.25">
      <c r="A28" s="22"/>
      <c r="B28" s="23" t="s">
        <v>350</v>
      </c>
      <c r="C28" s="24" t="s">
        <v>351</v>
      </c>
      <c r="D28" s="14">
        <v>130500</v>
      </c>
      <c r="E28" s="25" t="s">
        <v>403</v>
      </c>
      <c r="F28" s="22" t="s">
        <v>327</v>
      </c>
      <c r="G28" s="22">
        <v>81</v>
      </c>
      <c r="H28" s="22"/>
      <c r="I28" s="22"/>
      <c r="J28" s="45">
        <v>80</v>
      </c>
      <c r="K28" s="22">
        <f t="shared" si="1"/>
        <v>80.5</v>
      </c>
      <c r="L28" s="22"/>
      <c r="M28" s="22"/>
    </row>
    <row r="29" spans="1:13" s="4" customFormat="1" ht="14.25">
      <c r="A29" s="22"/>
      <c r="B29" s="23" t="s">
        <v>352</v>
      </c>
      <c r="C29" s="24" t="s">
        <v>353</v>
      </c>
      <c r="D29" s="14">
        <v>130500</v>
      </c>
      <c r="E29" s="25" t="s">
        <v>403</v>
      </c>
      <c r="F29" s="22" t="s">
        <v>327</v>
      </c>
      <c r="G29" s="22">
        <v>80</v>
      </c>
      <c r="H29" s="22"/>
      <c r="I29" s="22"/>
      <c r="J29" s="45">
        <v>82</v>
      </c>
      <c r="K29" s="22">
        <f t="shared" si="1"/>
        <v>81</v>
      </c>
      <c r="L29" s="22"/>
      <c r="M29" s="22"/>
    </row>
    <row r="30" spans="1:13" s="4" customFormat="1" ht="14.25">
      <c r="A30" s="22"/>
      <c r="B30" s="23" t="s">
        <v>354</v>
      </c>
      <c r="C30" s="24" t="s">
        <v>355</v>
      </c>
      <c r="D30" s="14">
        <v>130500</v>
      </c>
      <c r="E30" s="25" t="s">
        <v>403</v>
      </c>
      <c r="F30" s="22" t="s">
        <v>327</v>
      </c>
      <c r="G30" s="22">
        <v>64</v>
      </c>
      <c r="H30" s="22"/>
      <c r="I30" s="22"/>
      <c r="J30" s="45">
        <v>83</v>
      </c>
      <c r="K30" s="22">
        <f t="shared" si="1"/>
        <v>73.5</v>
      </c>
      <c r="L30" s="22"/>
      <c r="M30" s="22"/>
    </row>
    <row r="31" spans="1:13" s="2" customFormat="1" ht="14.25">
      <c r="A31" s="14"/>
      <c r="B31" s="15" t="s">
        <v>408</v>
      </c>
      <c r="C31" s="16" t="s">
        <v>409</v>
      </c>
      <c r="D31" s="14">
        <v>130500</v>
      </c>
      <c r="E31" s="17" t="s">
        <v>410</v>
      </c>
      <c r="F31" s="26" t="s">
        <v>411</v>
      </c>
      <c r="G31" s="14">
        <v>89</v>
      </c>
      <c r="H31" s="14"/>
      <c r="I31" s="14"/>
      <c r="J31" s="46">
        <v>80</v>
      </c>
      <c r="K31" s="11">
        <f aca="true" t="shared" si="2" ref="K31:K36">SUM((J31+G31)/2)</f>
        <v>84.5</v>
      </c>
      <c r="L31" s="14"/>
      <c r="M31" s="14"/>
    </row>
    <row r="32" spans="1:13" s="2" customFormat="1" ht="14.25">
      <c r="A32" s="14"/>
      <c r="B32" s="15" t="s">
        <v>358</v>
      </c>
      <c r="C32" s="16" t="s">
        <v>359</v>
      </c>
      <c r="D32" s="14">
        <v>130500</v>
      </c>
      <c r="E32" s="17" t="s">
        <v>410</v>
      </c>
      <c r="F32" s="26" t="s">
        <v>411</v>
      </c>
      <c r="G32" s="14">
        <v>90</v>
      </c>
      <c r="H32" s="14"/>
      <c r="I32" s="14"/>
      <c r="J32" s="46">
        <v>75</v>
      </c>
      <c r="K32" s="11">
        <f t="shared" si="2"/>
        <v>82.5</v>
      </c>
      <c r="L32" s="14"/>
      <c r="M32" s="14"/>
    </row>
    <row r="33" spans="1:13" s="2" customFormat="1" ht="14.25">
      <c r="A33" s="14"/>
      <c r="B33" s="15" t="s">
        <v>361</v>
      </c>
      <c r="C33" s="16" t="s">
        <v>362</v>
      </c>
      <c r="D33" s="14">
        <v>130500</v>
      </c>
      <c r="E33" s="17" t="s">
        <v>410</v>
      </c>
      <c r="F33" s="26" t="s">
        <v>411</v>
      </c>
      <c r="G33" s="14">
        <v>73</v>
      </c>
      <c r="H33" s="14"/>
      <c r="I33" s="14"/>
      <c r="J33" s="46">
        <v>67</v>
      </c>
      <c r="K33" s="11">
        <f t="shared" si="2"/>
        <v>70</v>
      </c>
      <c r="L33" s="14"/>
      <c r="M33" s="14"/>
    </row>
    <row r="34" spans="1:13" s="2" customFormat="1" ht="14.25">
      <c r="A34" s="14"/>
      <c r="B34" s="15" t="s">
        <v>363</v>
      </c>
      <c r="C34" s="16" t="s">
        <v>364</v>
      </c>
      <c r="D34" s="14">
        <v>130500</v>
      </c>
      <c r="E34" s="17" t="s">
        <v>410</v>
      </c>
      <c r="F34" s="26" t="s">
        <v>411</v>
      </c>
      <c r="G34" s="14">
        <v>73</v>
      </c>
      <c r="H34" s="14"/>
      <c r="I34" s="14"/>
      <c r="J34" s="46">
        <v>61</v>
      </c>
      <c r="K34" s="11">
        <f t="shared" si="2"/>
        <v>67</v>
      </c>
      <c r="L34" s="14"/>
      <c r="M34" s="14"/>
    </row>
    <row r="35" spans="1:13" s="5" customFormat="1" ht="14.25">
      <c r="A35" s="27"/>
      <c r="B35" s="28" t="s">
        <v>412</v>
      </c>
      <c r="C35" s="29" t="s">
        <v>413</v>
      </c>
      <c r="D35" s="14">
        <v>130500</v>
      </c>
      <c r="E35" s="30" t="s">
        <v>414</v>
      </c>
      <c r="F35" s="27" t="s">
        <v>415</v>
      </c>
      <c r="G35" s="27">
        <v>86</v>
      </c>
      <c r="H35" s="27"/>
      <c r="I35" s="27"/>
      <c r="J35" s="47">
        <v>85</v>
      </c>
      <c r="K35" s="11">
        <f t="shared" si="2"/>
        <v>85.5</v>
      </c>
      <c r="L35" s="27"/>
      <c r="M35" s="27"/>
    </row>
    <row r="36" spans="1:13" s="5" customFormat="1" ht="14.25">
      <c r="A36" s="27"/>
      <c r="B36" s="28" t="s">
        <v>416</v>
      </c>
      <c r="C36" s="29" t="s">
        <v>417</v>
      </c>
      <c r="D36" s="14">
        <v>130500</v>
      </c>
      <c r="E36" s="30" t="s">
        <v>414</v>
      </c>
      <c r="F36" s="27" t="s">
        <v>415</v>
      </c>
      <c r="G36" s="27">
        <v>89.5</v>
      </c>
      <c r="H36" s="27"/>
      <c r="I36" s="27"/>
      <c r="J36" s="47">
        <v>80</v>
      </c>
      <c r="K36" s="11">
        <f t="shared" si="2"/>
        <v>84.75</v>
      </c>
      <c r="L36" s="27"/>
      <c r="M36" s="27"/>
    </row>
    <row r="37" spans="1:13" s="5" customFormat="1" ht="14.25">
      <c r="A37" s="27"/>
      <c r="B37" s="28" t="s">
        <v>365</v>
      </c>
      <c r="C37" s="29" t="s">
        <v>366</v>
      </c>
      <c r="D37" s="14">
        <v>130500</v>
      </c>
      <c r="E37" s="30" t="s">
        <v>414</v>
      </c>
      <c r="F37" s="27" t="s">
        <v>415</v>
      </c>
      <c r="G37" s="27">
        <v>79</v>
      </c>
      <c r="H37" s="27" t="s">
        <v>367</v>
      </c>
      <c r="I37" s="27">
        <v>75</v>
      </c>
      <c r="J37" s="47">
        <v>65</v>
      </c>
      <c r="K37" s="11">
        <f>SUM((J37+G37+I37)/3)</f>
        <v>73</v>
      </c>
      <c r="L37" s="27"/>
      <c r="M37" s="27"/>
    </row>
    <row r="38" spans="1:13" s="5" customFormat="1" ht="14.25">
      <c r="A38" s="27"/>
      <c r="B38" s="28" t="s">
        <v>368</v>
      </c>
      <c r="C38" s="29" t="s">
        <v>369</v>
      </c>
      <c r="D38" s="14">
        <v>130500</v>
      </c>
      <c r="E38" s="30" t="s">
        <v>414</v>
      </c>
      <c r="F38" s="27" t="s">
        <v>415</v>
      </c>
      <c r="G38" s="27">
        <v>90</v>
      </c>
      <c r="H38" s="27"/>
      <c r="I38" s="27"/>
      <c r="J38" s="47">
        <v>86</v>
      </c>
      <c r="K38" s="11">
        <f>SUM((J38+G38)/2)</f>
        <v>88</v>
      </c>
      <c r="L38" s="27"/>
      <c r="M38" s="27"/>
    </row>
    <row r="39" spans="1:13" ht="14.25">
      <c r="A39" s="11"/>
      <c r="B39" s="31" t="s">
        <v>418</v>
      </c>
      <c r="C39" s="31" t="s">
        <v>419</v>
      </c>
      <c r="D39" s="14">
        <v>130500</v>
      </c>
      <c r="E39" s="32" t="s">
        <v>420</v>
      </c>
      <c r="F39" s="11" t="s">
        <v>421</v>
      </c>
      <c r="G39" s="11">
        <v>0</v>
      </c>
      <c r="H39" s="11"/>
      <c r="I39" s="11"/>
      <c r="J39" s="48">
        <v>0</v>
      </c>
      <c r="K39" s="11">
        <f aca="true" t="shared" si="3" ref="K39:K47">SUM((J39+G39)/2)</f>
        <v>0</v>
      </c>
      <c r="L39" s="11"/>
      <c r="M39" s="11"/>
    </row>
    <row r="40" spans="1:13" ht="14.25">
      <c r="A40" s="11"/>
      <c r="B40" s="31" t="s">
        <v>422</v>
      </c>
      <c r="C40" s="31" t="s">
        <v>423</v>
      </c>
      <c r="D40" s="14">
        <v>130500</v>
      </c>
      <c r="E40" s="32" t="s">
        <v>420</v>
      </c>
      <c r="F40" s="11" t="s">
        <v>421</v>
      </c>
      <c r="G40" s="11">
        <v>82</v>
      </c>
      <c r="H40" s="11"/>
      <c r="I40" s="11"/>
      <c r="J40" s="49">
        <v>97</v>
      </c>
      <c r="K40" s="11">
        <f t="shared" si="3"/>
        <v>89.5</v>
      </c>
      <c r="L40" s="11"/>
      <c r="M40" s="11"/>
    </row>
    <row r="41" spans="1:13" ht="14.25">
      <c r="A41" s="11"/>
      <c r="B41" s="31" t="s">
        <v>424</v>
      </c>
      <c r="C41" s="31" t="s">
        <v>425</v>
      </c>
      <c r="D41" s="14">
        <v>130500</v>
      </c>
      <c r="E41" s="32" t="s">
        <v>420</v>
      </c>
      <c r="F41" s="11" t="s">
        <v>421</v>
      </c>
      <c r="G41" s="11">
        <v>89</v>
      </c>
      <c r="H41" s="11"/>
      <c r="I41" s="11"/>
      <c r="J41" s="49">
        <v>84</v>
      </c>
      <c r="K41" s="11">
        <f t="shared" si="3"/>
        <v>86.5</v>
      </c>
      <c r="L41" s="11"/>
      <c r="M41" s="11"/>
    </row>
    <row r="42" spans="1:13" ht="14.25">
      <c r="A42" s="11"/>
      <c r="B42" s="31" t="s">
        <v>426</v>
      </c>
      <c r="C42" s="31" t="s">
        <v>427</v>
      </c>
      <c r="D42" s="14">
        <v>130500</v>
      </c>
      <c r="E42" s="32" t="s">
        <v>420</v>
      </c>
      <c r="F42" s="11" t="s">
        <v>421</v>
      </c>
      <c r="G42" s="11">
        <v>83</v>
      </c>
      <c r="H42" s="11"/>
      <c r="I42" s="11"/>
      <c r="J42" s="49">
        <v>65</v>
      </c>
      <c r="K42" s="11">
        <f t="shared" si="3"/>
        <v>74</v>
      </c>
      <c r="L42" s="11"/>
      <c r="M42" s="11"/>
    </row>
    <row r="43" spans="1:13" ht="14.25">
      <c r="A43" s="11"/>
      <c r="B43" s="31" t="s">
        <v>428</v>
      </c>
      <c r="C43" s="31" t="s">
        <v>429</v>
      </c>
      <c r="D43" s="14">
        <v>130500</v>
      </c>
      <c r="E43" s="32" t="s">
        <v>420</v>
      </c>
      <c r="F43" s="11" t="s">
        <v>421</v>
      </c>
      <c r="G43" s="11">
        <v>80</v>
      </c>
      <c r="H43" s="11"/>
      <c r="I43" s="11"/>
      <c r="J43" s="49">
        <v>72</v>
      </c>
      <c r="K43" s="11">
        <f t="shared" si="3"/>
        <v>76</v>
      </c>
      <c r="L43" s="11"/>
      <c r="M43" s="11"/>
    </row>
    <row r="44" spans="1:13" ht="14.25">
      <c r="A44" s="11"/>
      <c r="B44" s="31" t="s">
        <v>430</v>
      </c>
      <c r="C44" s="31" t="s">
        <v>431</v>
      </c>
      <c r="D44" s="14">
        <v>130500</v>
      </c>
      <c r="E44" s="32" t="s">
        <v>420</v>
      </c>
      <c r="F44" s="11" t="s">
        <v>421</v>
      </c>
      <c r="G44" s="11">
        <v>90</v>
      </c>
      <c r="H44" s="11"/>
      <c r="I44" s="11"/>
      <c r="J44" s="49">
        <v>90</v>
      </c>
      <c r="K44" s="11">
        <f t="shared" si="3"/>
        <v>90</v>
      </c>
      <c r="L44" s="11"/>
      <c r="M44" s="11"/>
    </row>
    <row r="45" spans="1:13" ht="14.25">
      <c r="A45" s="11"/>
      <c r="B45" s="31" t="s">
        <v>432</v>
      </c>
      <c r="C45" s="31" t="s">
        <v>433</v>
      </c>
      <c r="D45" s="14">
        <v>130500</v>
      </c>
      <c r="E45" s="32" t="s">
        <v>420</v>
      </c>
      <c r="F45" s="11" t="s">
        <v>421</v>
      </c>
      <c r="G45" s="11">
        <v>89</v>
      </c>
      <c r="H45" s="11"/>
      <c r="I45" s="11"/>
      <c r="J45" s="49">
        <v>88</v>
      </c>
      <c r="K45" s="11">
        <f t="shared" si="3"/>
        <v>88.5</v>
      </c>
      <c r="L45" s="11"/>
      <c r="M45" s="11"/>
    </row>
    <row r="46" spans="1:13" ht="14.25">
      <c r="A46" s="11"/>
      <c r="B46" s="31" t="s">
        <v>370</v>
      </c>
      <c r="C46" s="31" t="s">
        <v>371</v>
      </c>
      <c r="D46" s="14">
        <v>130500</v>
      </c>
      <c r="E46" s="32" t="s">
        <v>420</v>
      </c>
      <c r="F46" s="11" t="s">
        <v>421</v>
      </c>
      <c r="G46" s="11">
        <v>90</v>
      </c>
      <c r="H46" s="11"/>
      <c r="I46" s="11"/>
      <c r="J46" s="49">
        <v>90</v>
      </c>
      <c r="K46" s="11">
        <f t="shared" si="3"/>
        <v>90</v>
      </c>
      <c r="L46" s="11"/>
      <c r="M46" s="11"/>
    </row>
    <row r="47" spans="1:13" ht="14.25">
      <c r="A47" s="11"/>
      <c r="B47" s="31" t="s">
        <v>372</v>
      </c>
      <c r="C47" s="31" t="s">
        <v>373</v>
      </c>
      <c r="D47" s="14">
        <v>130500</v>
      </c>
      <c r="E47" s="32" t="s">
        <v>420</v>
      </c>
      <c r="F47" s="11" t="s">
        <v>421</v>
      </c>
      <c r="G47" s="11">
        <v>79</v>
      </c>
      <c r="H47" s="11"/>
      <c r="I47" s="11"/>
      <c r="J47" s="49">
        <v>62</v>
      </c>
      <c r="K47" s="11">
        <f t="shared" si="3"/>
        <v>70.5</v>
      </c>
      <c r="L47" s="11"/>
      <c r="M47" s="11"/>
    </row>
    <row r="48" spans="1:13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4.25">
      <c r="A50" s="11"/>
      <c r="B50" s="11" t="s">
        <v>92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s="2" customFormat="1" ht="14.25">
      <c r="A51" s="14"/>
      <c r="B51" s="33" t="s">
        <v>434</v>
      </c>
      <c r="C51" s="34" t="s">
        <v>435</v>
      </c>
      <c r="D51" s="35">
        <v>130100</v>
      </c>
      <c r="E51" s="36" t="s">
        <v>92</v>
      </c>
      <c r="F51" s="14" t="s">
        <v>436</v>
      </c>
      <c r="G51" s="14">
        <v>0</v>
      </c>
      <c r="H51" s="14"/>
      <c r="I51" s="14"/>
      <c r="J51" s="14">
        <v>0</v>
      </c>
      <c r="K51" s="11">
        <f>SUM((J51+G51)/2)</f>
        <v>0</v>
      </c>
      <c r="L51" s="14" t="s">
        <v>129</v>
      </c>
      <c r="M51" s="14"/>
    </row>
    <row r="52" spans="1:13" s="2" customFormat="1" ht="14.25">
      <c r="A52" s="14"/>
      <c r="B52" s="33" t="s">
        <v>437</v>
      </c>
      <c r="C52" s="34" t="s">
        <v>438</v>
      </c>
      <c r="D52" s="35">
        <v>130100</v>
      </c>
      <c r="E52" s="36" t="s">
        <v>92</v>
      </c>
      <c r="F52" s="14" t="s">
        <v>436</v>
      </c>
      <c r="G52" s="14">
        <v>60</v>
      </c>
      <c r="H52" s="14"/>
      <c r="I52" s="14"/>
      <c r="J52" s="50">
        <v>87</v>
      </c>
      <c r="K52" s="11">
        <f>SUM((J52+G52)/2)</f>
        <v>73.5</v>
      </c>
      <c r="L52" s="14"/>
      <c r="M52" s="14"/>
    </row>
    <row r="53" spans="1:13" s="2" customFormat="1" ht="14.25">
      <c r="A53" s="14"/>
      <c r="B53" s="33" t="s">
        <v>439</v>
      </c>
      <c r="C53" s="34" t="s">
        <v>440</v>
      </c>
      <c r="D53" s="35">
        <v>130100</v>
      </c>
      <c r="E53" s="36" t="s">
        <v>92</v>
      </c>
      <c r="F53" s="14" t="s">
        <v>436</v>
      </c>
      <c r="G53" s="14">
        <v>64.8</v>
      </c>
      <c r="H53" s="14"/>
      <c r="I53" s="14"/>
      <c r="J53" s="50">
        <v>65</v>
      </c>
      <c r="K53" s="11">
        <f aca="true" t="shared" si="4" ref="K53:K59">SUM((J53+G53)/2)</f>
        <v>64.9</v>
      </c>
      <c r="L53" s="14"/>
      <c r="M53" s="14"/>
    </row>
    <row r="54" spans="1:13" s="2" customFormat="1" ht="14.25">
      <c r="A54" s="14"/>
      <c r="B54" s="33" t="s">
        <v>441</v>
      </c>
      <c r="C54" s="34" t="s">
        <v>442</v>
      </c>
      <c r="D54" s="35">
        <v>130100</v>
      </c>
      <c r="E54" s="36" t="s">
        <v>92</v>
      </c>
      <c r="F54" s="14" t="s">
        <v>436</v>
      </c>
      <c r="G54" s="14">
        <v>72</v>
      </c>
      <c r="H54" s="14"/>
      <c r="I54" s="14"/>
      <c r="J54" s="50">
        <v>85</v>
      </c>
      <c r="K54" s="11">
        <f t="shared" si="4"/>
        <v>78.5</v>
      </c>
      <c r="L54" s="14"/>
      <c r="M54" s="14"/>
    </row>
    <row r="55" spans="1:13" s="2" customFormat="1" ht="14.25">
      <c r="A55" s="14"/>
      <c r="B55" s="33" t="s">
        <v>443</v>
      </c>
      <c r="C55" s="34" t="s">
        <v>444</v>
      </c>
      <c r="D55" s="35">
        <v>130100</v>
      </c>
      <c r="E55" s="36" t="s">
        <v>92</v>
      </c>
      <c r="F55" s="14" t="s">
        <v>436</v>
      </c>
      <c r="G55" s="14">
        <v>76.8</v>
      </c>
      <c r="H55" s="14"/>
      <c r="I55" s="14"/>
      <c r="J55" s="50">
        <v>80</v>
      </c>
      <c r="K55" s="11">
        <f t="shared" si="4"/>
        <v>78.4</v>
      </c>
      <c r="L55" s="14"/>
      <c r="M55" s="14"/>
    </row>
    <row r="56" spans="1:13" s="2" customFormat="1" ht="14.25">
      <c r="A56" s="14"/>
      <c r="B56" s="33" t="s">
        <v>445</v>
      </c>
      <c r="C56" s="34" t="s">
        <v>446</v>
      </c>
      <c r="D56" s="35">
        <v>130100</v>
      </c>
      <c r="E56" s="36" t="s">
        <v>92</v>
      </c>
      <c r="F56" s="14" t="s">
        <v>436</v>
      </c>
      <c r="G56" s="14">
        <v>63.6</v>
      </c>
      <c r="H56" s="14"/>
      <c r="I56" s="14"/>
      <c r="J56" s="50">
        <v>75</v>
      </c>
      <c r="K56" s="11">
        <f t="shared" si="4"/>
        <v>69.3</v>
      </c>
      <c r="L56" s="14"/>
      <c r="M56" s="14"/>
    </row>
    <row r="57" spans="1:13" s="2" customFormat="1" ht="14.25">
      <c r="A57" s="14"/>
      <c r="B57" s="33" t="s">
        <v>447</v>
      </c>
      <c r="C57" s="34" t="s">
        <v>448</v>
      </c>
      <c r="D57" s="35">
        <v>130100</v>
      </c>
      <c r="E57" s="36" t="s">
        <v>92</v>
      </c>
      <c r="F57" s="14" t="s">
        <v>436</v>
      </c>
      <c r="G57" s="14">
        <v>69</v>
      </c>
      <c r="H57" s="14"/>
      <c r="I57" s="14"/>
      <c r="J57" s="50">
        <v>83</v>
      </c>
      <c r="K57" s="11">
        <f t="shared" si="4"/>
        <v>76</v>
      </c>
      <c r="L57" s="14"/>
      <c r="M57" s="14"/>
    </row>
    <row r="58" spans="1:13" s="2" customFormat="1" ht="14.25">
      <c r="A58" s="14"/>
      <c r="B58" s="33" t="s">
        <v>449</v>
      </c>
      <c r="C58" s="34" t="s">
        <v>450</v>
      </c>
      <c r="D58" s="35">
        <v>130100</v>
      </c>
      <c r="E58" s="36" t="s">
        <v>92</v>
      </c>
      <c r="F58" s="14" t="s">
        <v>436</v>
      </c>
      <c r="G58" s="14">
        <v>56.4</v>
      </c>
      <c r="H58" s="14"/>
      <c r="I58" s="14"/>
      <c r="J58" s="50">
        <v>75</v>
      </c>
      <c r="K58" s="11">
        <f t="shared" si="4"/>
        <v>65.7</v>
      </c>
      <c r="L58" s="14"/>
      <c r="M58" s="14"/>
    </row>
    <row r="59" spans="1:13" s="2" customFormat="1" ht="14.25">
      <c r="A59" s="14"/>
      <c r="B59" s="33" t="s">
        <v>451</v>
      </c>
      <c r="C59" s="34" t="s">
        <v>452</v>
      </c>
      <c r="D59" s="35">
        <v>130100</v>
      </c>
      <c r="E59" s="36" t="s">
        <v>92</v>
      </c>
      <c r="F59" s="14" t="s">
        <v>436</v>
      </c>
      <c r="G59" s="14">
        <v>73.8</v>
      </c>
      <c r="H59" s="14"/>
      <c r="I59" s="14"/>
      <c r="J59" s="50">
        <v>88</v>
      </c>
      <c r="K59" s="11">
        <f t="shared" si="4"/>
        <v>80.9</v>
      </c>
      <c r="L59" s="14"/>
      <c r="M59" s="14"/>
    </row>
    <row r="60" spans="1:13" ht="14.25">
      <c r="A60" s="11"/>
      <c r="B60" s="37" t="s">
        <v>115</v>
      </c>
      <c r="C60" s="38"/>
      <c r="D60" s="39"/>
      <c r="E60" s="39"/>
      <c r="F60" s="11"/>
      <c r="G60" s="11"/>
      <c r="H60" s="11"/>
      <c r="I60" s="11"/>
      <c r="J60" s="11"/>
      <c r="K60" s="11"/>
      <c r="L60" s="11"/>
      <c r="M60" s="11"/>
    </row>
    <row r="61" spans="1:13" ht="14.25">
      <c r="A61" s="11"/>
      <c r="B61" s="40" t="s">
        <v>453</v>
      </c>
      <c r="C61" s="40" t="s">
        <v>454</v>
      </c>
      <c r="D61" s="41">
        <v>130400</v>
      </c>
      <c r="E61" s="41" t="s">
        <v>115</v>
      </c>
      <c r="F61" s="11" t="s">
        <v>455</v>
      </c>
      <c r="G61" s="11">
        <v>0</v>
      </c>
      <c r="H61" s="11"/>
      <c r="I61" s="11"/>
      <c r="J61" s="11">
        <v>0</v>
      </c>
      <c r="K61" s="11">
        <f>SUM((J61+G61)/2)</f>
        <v>0</v>
      </c>
      <c r="L61" s="11" t="s">
        <v>129</v>
      </c>
      <c r="M61" s="11"/>
    </row>
    <row r="62" spans="1:13" ht="14.25">
      <c r="A62" s="11"/>
      <c r="B62" s="40" t="s">
        <v>456</v>
      </c>
      <c r="C62" s="40" t="s">
        <v>457</v>
      </c>
      <c r="D62" s="41">
        <v>130400</v>
      </c>
      <c r="E62" s="41" t="s">
        <v>115</v>
      </c>
      <c r="F62" s="11" t="s">
        <v>455</v>
      </c>
      <c r="G62" s="11">
        <v>90</v>
      </c>
      <c r="H62" s="11"/>
      <c r="I62" s="11"/>
      <c r="J62" s="51">
        <v>72</v>
      </c>
      <c r="K62" s="11">
        <f aca="true" t="shared" si="5" ref="K62:K70">SUM((J62+G62)/2)</f>
        <v>81</v>
      </c>
      <c r="L62" s="11"/>
      <c r="M62" s="11"/>
    </row>
    <row r="63" spans="1:13" ht="14.25">
      <c r="A63" s="11"/>
      <c r="B63" s="40" t="s">
        <v>458</v>
      </c>
      <c r="C63" s="40" t="s">
        <v>459</v>
      </c>
      <c r="D63" s="41">
        <v>130400</v>
      </c>
      <c r="E63" s="41" t="s">
        <v>115</v>
      </c>
      <c r="F63" s="11" t="s">
        <v>455</v>
      </c>
      <c r="G63" s="11">
        <v>88</v>
      </c>
      <c r="H63" s="11"/>
      <c r="I63" s="11"/>
      <c r="J63" s="51">
        <v>70</v>
      </c>
      <c r="K63" s="11">
        <f t="shared" si="5"/>
        <v>79</v>
      </c>
      <c r="L63" s="11"/>
      <c r="M63" s="11"/>
    </row>
    <row r="64" spans="1:13" ht="14.25">
      <c r="A64" s="11"/>
      <c r="B64" s="40" t="s">
        <v>460</v>
      </c>
      <c r="C64" s="40" t="s">
        <v>461</v>
      </c>
      <c r="D64" s="41">
        <v>130400</v>
      </c>
      <c r="E64" s="41" t="s">
        <v>115</v>
      </c>
      <c r="F64" s="11" t="s">
        <v>455</v>
      </c>
      <c r="G64" s="11">
        <v>85</v>
      </c>
      <c r="H64" s="11"/>
      <c r="I64" s="11"/>
      <c r="J64" s="51">
        <v>83</v>
      </c>
      <c r="K64" s="11">
        <f t="shared" si="5"/>
        <v>84</v>
      </c>
      <c r="L64" s="11"/>
      <c r="M64" s="11"/>
    </row>
    <row r="65" spans="1:13" ht="14.25">
      <c r="A65" s="11"/>
      <c r="B65" s="40" t="s">
        <v>374</v>
      </c>
      <c r="C65" s="40" t="s">
        <v>375</v>
      </c>
      <c r="D65" s="41">
        <v>130400</v>
      </c>
      <c r="E65" s="41" t="s">
        <v>115</v>
      </c>
      <c r="F65" s="11" t="s">
        <v>455</v>
      </c>
      <c r="G65" s="11">
        <v>80</v>
      </c>
      <c r="H65" s="11"/>
      <c r="I65" s="11"/>
      <c r="J65" s="51">
        <v>76</v>
      </c>
      <c r="K65" s="11">
        <f t="shared" si="5"/>
        <v>78</v>
      </c>
      <c r="L65" s="11"/>
      <c r="M65" s="11"/>
    </row>
    <row r="66" spans="1:13" ht="14.25">
      <c r="A66" s="11"/>
      <c r="B66" s="40" t="s">
        <v>377</v>
      </c>
      <c r="C66" s="40" t="s">
        <v>378</v>
      </c>
      <c r="D66" s="41">
        <v>130400</v>
      </c>
      <c r="E66" s="41" t="s">
        <v>115</v>
      </c>
      <c r="F66" s="11" t="s">
        <v>455</v>
      </c>
      <c r="G66" s="11">
        <v>90</v>
      </c>
      <c r="H66" s="11"/>
      <c r="I66" s="11"/>
      <c r="J66" s="51">
        <v>70</v>
      </c>
      <c r="K66" s="11">
        <f t="shared" si="5"/>
        <v>80</v>
      </c>
      <c r="L66" s="11"/>
      <c r="M66" s="11"/>
    </row>
    <row r="67" spans="1:13" ht="14.25">
      <c r="A67" s="11"/>
      <c r="B67" s="40" t="s">
        <v>379</v>
      </c>
      <c r="C67" s="40" t="s">
        <v>380</v>
      </c>
      <c r="D67" s="41">
        <v>130400</v>
      </c>
      <c r="E67" s="41" t="s">
        <v>115</v>
      </c>
      <c r="F67" s="11" t="s">
        <v>455</v>
      </c>
      <c r="G67" s="11">
        <v>81</v>
      </c>
      <c r="H67" s="11"/>
      <c r="I67" s="11"/>
      <c r="J67" s="51">
        <v>73</v>
      </c>
      <c r="K67" s="11">
        <f t="shared" si="5"/>
        <v>77</v>
      </c>
      <c r="L67" s="11"/>
      <c r="M67" s="11"/>
    </row>
    <row r="68" spans="1:13" ht="14.25">
      <c r="A68" s="11"/>
      <c r="B68" s="40" t="s">
        <v>381</v>
      </c>
      <c r="C68" s="40" t="s">
        <v>382</v>
      </c>
      <c r="D68" s="41">
        <v>130400</v>
      </c>
      <c r="E68" s="41" t="s">
        <v>115</v>
      </c>
      <c r="F68" s="11" t="s">
        <v>455</v>
      </c>
      <c r="G68" s="11">
        <v>89</v>
      </c>
      <c r="H68" s="11"/>
      <c r="I68" s="11"/>
      <c r="J68" s="51">
        <v>65</v>
      </c>
      <c r="K68" s="11">
        <f t="shared" si="5"/>
        <v>77</v>
      </c>
      <c r="L68" s="11"/>
      <c r="M68" s="11"/>
    </row>
    <row r="69" spans="1:13" ht="14.25">
      <c r="A69" s="11"/>
      <c r="B69" s="40" t="s">
        <v>383</v>
      </c>
      <c r="C69" s="40" t="s">
        <v>384</v>
      </c>
      <c r="D69" s="41">
        <v>130400</v>
      </c>
      <c r="E69" s="41" t="s">
        <v>115</v>
      </c>
      <c r="F69" s="11" t="s">
        <v>455</v>
      </c>
      <c r="G69" s="11">
        <v>82</v>
      </c>
      <c r="H69" s="11"/>
      <c r="I69" s="11"/>
      <c r="J69" s="51">
        <v>63</v>
      </c>
      <c r="K69" s="11">
        <f t="shared" si="5"/>
        <v>72.5</v>
      </c>
      <c r="L69" s="11"/>
      <c r="M69" s="11"/>
    </row>
    <row r="70" spans="1:13" ht="14.25">
      <c r="A70" s="11"/>
      <c r="B70" s="40" t="s">
        <v>385</v>
      </c>
      <c r="C70" s="40" t="s">
        <v>386</v>
      </c>
      <c r="D70" s="41">
        <v>130400</v>
      </c>
      <c r="E70" s="41" t="s">
        <v>115</v>
      </c>
      <c r="F70" s="11" t="s">
        <v>455</v>
      </c>
      <c r="G70" s="11">
        <v>84</v>
      </c>
      <c r="H70" s="11"/>
      <c r="I70" s="11"/>
      <c r="J70" s="51">
        <v>68</v>
      </c>
      <c r="K70" s="11">
        <f t="shared" si="5"/>
        <v>76</v>
      </c>
      <c r="L70" s="11"/>
      <c r="M70" s="11"/>
    </row>
    <row r="141" spans="2:15" ht="164.25" customHeight="1">
      <c r="B141" s="52" t="s">
        <v>88</v>
      </c>
      <c r="C141" s="52"/>
      <c r="D141" s="52"/>
      <c r="E141" s="206" t="s">
        <v>462</v>
      </c>
      <c r="F141" s="206"/>
      <c r="G141" s="206"/>
      <c r="H141" s="206"/>
      <c r="I141" s="206"/>
      <c r="J141" s="206"/>
      <c r="K141" s="206"/>
      <c r="L141" s="53"/>
      <c r="M141" s="53"/>
      <c r="N141" s="53"/>
      <c r="O141" s="53"/>
    </row>
  </sheetData>
  <sheetProtection/>
  <mergeCells count="2">
    <mergeCell ref="A1:M1"/>
    <mergeCell ref="E141:K141"/>
  </mergeCells>
  <printOptions horizontalCentered="1"/>
  <pageMargins left="0.11805555555555555" right="0.11805555555555555" top="0.9840277777777777" bottom="0.9840277777777777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34">
      <selection activeCell="G54" sqref="G54"/>
    </sheetView>
  </sheetViews>
  <sheetFormatPr defaultColWidth="9.00390625" defaultRowHeight="14.25"/>
  <cols>
    <col min="2" max="2" width="16.125" style="0" customWidth="1"/>
    <col min="4" max="4" width="12.25390625" style="0" customWidth="1"/>
  </cols>
  <sheetData>
    <row r="1" spans="1:5" ht="36.75" customHeight="1">
      <c r="A1" s="99" t="s">
        <v>463</v>
      </c>
      <c r="B1" s="208" t="s">
        <v>464</v>
      </c>
      <c r="C1" s="79" t="s">
        <v>465</v>
      </c>
      <c r="D1" s="158" t="s">
        <v>466</v>
      </c>
      <c r="E1" s="79" t="s">
        <v>467</v>
      </c>
    </row>
    <row r="2" spans="1:5" ht="14.25">
      <c r="A2" s="208">
        <v>1</v>
      </c>
      <c r="B2" s="79" t="s">
        <v>159</v>
      </c>
      <c r="C2" s="158" t="s">
        <v>160</v>
      </c>
      <c r="D2" s="79" t="s">
        <v>161</v>
      </c>
      <c r="E2" s="208" t="s">
        <v>94</v>
      </c>
    </row>
    <row r="3" spans="1:5" ht="14.25">
      <c r="A3" s="208">
        <v>2</v>
      </c>
      <c r="B3" s="79" t="s">
        <v>162</v>
      </c>
      <c r="C3" s="158" t="s">
        <v>163</v>
      </c>
      <c r="D3" s="79" t="s">
        <v>161</v>
      </c>
      <c r="E3" s="208" t="s">
        <v>94</v>
      </c>
    </row>
    <row r="4" spans="1:5" ht="14.25">
      <c r="A4" s="208">
        <v>3</v>
      </c>
      <c r="B4" s="79" t="s">
        <v>164</v>
      </c>
      <c r="C4" s="158" t="s">
        <v>165</v>
      </c>
      <c r="D4" s="79" t="s">
        <v>161</v>
      </c>
      <c r="E4" s="208" t="s">
        <v>94</v>
      </c>
    </row>
    <row r="5" spans="1:5" ht="14.25">
      <c r="A5" s="208">
        <v>4</v>
      </c>
      <c r="B5" s="79" t="s">
        <v>166</v>
      </c>
      <c r="C5" s="158" t="s">
        <v>167</v>
      </c>
      <c r="D5" s="79" t="s">
        <v>161</v>
      </c>
      <c r="E5" s="208" t="s">
        <v>94</v>
      </c>
    </row>
    <row r="6" spans="1:5" ht="14.25">
      <c r="A6" s="208">
        <v>5</v>
      </c>
      <c r="B6" s="79" t="s">
        <v>168</v>
      </c>
      <c r="C6" s="158" t="s">
        <v>169</v>
      </c>
      <c r="D6" s="79" t="s">
        <v>161</v>
      </c>
      <c r="E6" s="208" t="s">
        <v>94</v>
      </c>
    </row>
    <row r="7" spans="1:5" ht="14.25">
      <c r="A7" s="208">
        <v>6</v>
      </c>
      <c r="B7" s="79" t="s">
        <v>170</v>
      </c>
      <c r="C7" s="158" t="s">
        <v>171</v>
      </c>
      <c r="D7" s="79" t="s">
        <v>161</v>
      </c>
      <c r="E7" s="208" t="s">
        <v>94</v>
      </c>
    </row>
    <row r="8" spans="1:5" ht="14.25">
      <c r="A8" s="208">
        <v>7</v>
      </c>
      <c r="B8" s="79" t="s">
        <v>172</v>
      </c>
      <c r="C8" s="158" t="s">
        <v>173</v>
      </c>
      <c r="D8" s="79" t="s">
        <v>161</v>
      </c>
      <c r="E8" s="208" t="s">
        <v>94</v>
      </c>
    </row>
    <row r="9" spans="1:5" ht="14.25">
      <c r="A9" s="208">
        <v>8</v>
      </c>
      <c r="B9" s="79" t="s">
        <v>174</v>
      </c>
      <c r="C9" s="158" t="s">
        <v>175</v>
      </c>
      <c r="D9" s="79" t="s">
        <v>161</v>
      </c>
      <c r="E9" s="208" t="s">
        <v>94</v>
      </c>
    </row>
    <row r="10" spans="1:5" ht="14.25">
      <c r="A10" s="208">
        <v>9</v>
      </c>
      <c r="B10" s="79" t="s">
        <v>176</v>
      </c>
      <c r="C10" s="158" t="s">
        <v>177</v>
      </c>
      <c r="D10" s="79" t="s">
        <v>161</v>
      </c>
      <c r="E10" s="208" t="s">
        <v>94</v>
      </c>
    </row>
    <row r="11" spans="1:5" ht="14.25">
      <c r="A11" s="208">
        <v>10</v>
      </c>
      <c r="B11" s="79" t="s">
        <v>178</v>
      </c>
      <c r="C11" s="158" t="s">
        <v>179</v>
      </c>
      <c r="D11" s="79" t="s">
        <v>161</v>
      </c>
      <c r="E11" s="208" t="s">
        <v>94</v>
      </c>
    </row>
    <row r="12" spans="1:5" ht="14.25">
      <c r="A12" s="208">
        <v>11</v>
      </c>
      <c r="B12" s="79" t="s">
        <v>180</v>
      </c>
      <c r="C12" s="158" t="s">
        <v>181</v>
      </c>
      <c r="D12" s="79" t="s">
        <v>161</v>
      </c>
      <c r="E12" s="208" t="s">
        <v>94</v>
      </c>
    </row>
    <row r="13" spans="1:5" ht="14.25">
      <c r="A13" s="208">
        <v>12</v>
      </c>
      <c r="B13" s="79" t="s">
        <v>182</v>
      </c>
      <c r="C13" s="158" t="s">
        <v>183</v>
      </c>
      <c r="D13" s="79" t="s">
        <v>161</v>
      </c>
      <c r="E13" s="208" t="s">
        <v>94</v>
      </c>
    </row>
    <row r="14" spans="1:5" ht="14.25">
      <c r="A14" s="208">
        <v>13</v>
      </c>
      <c r="B14" s="79" t="s">
        <v>184</v>
      </c>
      <c r="C14" s="158" t="s">
        <v>185</v>
      </c>
      <c r="D14" s="79" t="s">
        <v>161</v>
      </c>
      <c r="E14" s="208" t="s">
        <v>94</v>
      </c>
    </row>
    <row r="15" spans="1:5" ht="14.25">
      <c r="A15" s="208">
        <v>14</v>
      </c>
      <c r="B15" s="79" t="s">
        <v>186</v>
      </c>
      <c r="C15" s="158" t="s">
        <v>187</v>
      </c>
      <c r="D15" s="79" t="s">
        <v>161</v>
      </c>
      <c r="E15" s="208" t="s">
        <v>94</v>
      </c>
    </row>
    <row r="16" spans="1:5" ht="14.25">
      <c r="A16" s="208">
        <v>15</v>
      </c>
      <c r="B16" s="79" t="s">
        <v>189</v>
      </c>
      <c r="C16" s="158" t="s">
        <v>190</v>
      </c>
      <c r="D16" s="79" t="s">
        <v>161</v>
      </c>
      <c r="E16" s="208" t="s">
        <v>94</v>
      </c>
    </row>
    <row r="17" spans="1:5" ht="14.25">
      <c r="A17" s="208">
        <v>16</v>
      </c>
      <c r="B17" s="79" t="s">
        <v>191</v>
      </c>
      <c r="C17" s="158" t="s">
        <v>192</v>
      </c>
      <c r="D17" s="79" t="s">
        <v>161</v>
      </c>
      <c r="E17" s="208" t="s">
        <v>94</v>
      </c>
    </row>
    <row r="18" spans="1:5" ht="14.25">
      <c r="A18" s="208">
        <v>17</v>
      </c>
      <c r="B18" s="79" t="s">
        <v>193</v>
      </c>
      <c r="C18" s="158" t="s">
        <v>194</v>
      </c>
      <c r="D18" s="79" t="s">
        <v>161</v>
      </c>
      <c r="E18" s="208" t="s">
        <v>94</v>
      </c>
    </row>
    <row r="19" spans="1:5" ht="14.25">
      <c r="A19" s="99">
        <v>18</v>
      </c>
      <c r="B19" s="208" t="s">
        <v>195</v>
      </c>
      <c r="C19" s="79" t="s">
        <v>196</v>
      </c>
      <c r="D19" s="158" t="s">
        <v>197</v>
      </c>
      <c r="E19" s="79" t="s">
        <v>94</v>
      </c>
    </row>
    <row r="20" spans="1:5" ht="14.25">
      <c r="A20" s="99">
        <v>19</v>
      </c>
      <c r="B20" s="208" t="s">
        <v>198</v>
      </c>
      <c r="C20" s="79" t="s">
        <v>199</v>
      </c>
      <c r="D20" s="158" t="s">
        <v>197</v>
      </c>
      <c r="E20" s="79" t="s">
        <v>94</v>
      </c>
    </row>
    <row r="21" spans="1:5" ht="14.25">
      <c r="A21" s="99">
        <v>20</v>
      </c>
      <c r="B21" s="208" t="s">
        <v>200</v>
      </c>
      <c r="C21" s="79" t="s">
        <v>201</v>
      </c>
      <c r="D21" s="158" t="s">
        <v>197</v>
      </c>
      <c r="E21" s="79" t="s">
        <v>94</v>
      </c>
    </row>
    <row r="22" spans="1:5" ht="14.25">
      <c r="A22" s="99">
        <v>21</v>
      </c>
      <c r="B22" s="208" t="s">
        <v>202</v>
      </c>
      <c r="C22" s="79" t="s">
        <v>203</v>
      </c>
      <c r="D22" s="158" t="s">
        <v>197</v>
      </c>
      <c r="E22" s="79" t="s">
        <v>94</v>
      </c>
    </row>
    <row r="23" spans="1:5" ht="14.25">
      <c r="A23" s="99">
        <v>22</v>
      </c>
      <c r="B23" s="208" t="s">
        <v>204</v>
      </c>
      <c r="C23" s="79" t="s">
        <v>205</v>
      </c>
      <c r="D23" s="158" t="s">
        <v>197</v>
      </c>
      <c r="E23" s="79" t="s">
        <v>94</v>
      </c>
    </row>
    <row r="24" spans="1:5" ht="14.25">
      <c r="A24" s="99">
        <v>23</v>
      </c>
      <c r="B24" s="208" t="s">
        <v>206</v>
      </c>
      <c r="C24" s="79" t="s">
        <v>207</v>
      </c>
      <c r="D24" s="158" t="s">
        <v>208</v>
      </c>
      <c r="E24" s="79" t="s">
        <v>94</v>
      </c>
    </row>
    <row r="25" spans="1:5" ht="14.25">
      <c r="A25" s="99">
        <v>24</v>
      </c>
      <c r="B25" s="208" t="s">
        <v>209</v>
      </c>
      <c r="C25" s="79" t="s">
        <v>210</v>
      </c>
      <c r="D25" s="158" t="s">
        <v>208</v>
      </c>
      <c r="E25" s="79" t="s">
        <v>94</v>
      </c>
    </row>
    <row r="26" spans="1:5" ht="14.25">
      <c r="A26" s="99">
        <v>25</v>
      </c>
      <c r="B26" s="208" t="s">
        <v>211</v>
      </c>
      <c r="C26" s="79" t="s">
        <v>212</v>
      </c>
      <c r="D26" s="158" t="s">
        <v>208</v>
      </c>
      <c r="E26" s="79" t="s">
        <v>94</v>
      </c>
    </row>
    <row r="27" spans="1:5" ht="14.25">
      <c r="A27" s="99">
        <v>26</v>
      </c>
      <c r="B27" s="208" t="s">
        <v>213</v>
      </c>
      <c r="C27" s="79" t="s">
        <v>214</v>
      </c>
      <c r="D27" s="158" t="s">
        <v>208</v>
      </c>
      <c r="E27" s="79" t="s">
        <v>94</v>
      </c>
    </row>
    <row r="28" spans="1:5" ht="14.25">
      <c r="A28" s="99">
        <v>27</v>
      </c>
      <c r="B28" s="208" t="s">
        <v>215</v>
      </c>
      <c r="C28" s="79" t="s">
        <v>216</v>
      </c>
      <c r="D28" s="158" t="s">
        <v>208</v>
      </c>
      <c r="E28" s="79" t="s">
        <v>94</v>
      </c>
    </row>
    <row r="29" spans="1:5" ht="14.25">
      <c r="A29" s="99">
        <v>28</v>
      </c>
      <c r="B29" s="208" t="s">
        <v>217</v>
      </c>
      <c r="C29" s="79" t="s">
        <v>218</v>
      </c>
      <c r="D29" s="158" t="s">
        <v>208</v>
      </c>
      <c r="E29" s="79" t="s">
        <v>94</v>
      </c>
    </row>
    <row r="30" spans="1:5" ht="14.25">
      <c r="A30" s="99">
        <v>29</v>
      </c>
      <c r="B30" s="208" t="s">
        <v>219</v>
      </c>
      <c r="C30" s="79" t="s">
        <v>220</v>
      </c>
      <c r="D30" s="158" t="s">
        <v>208</v>
      </c>
      <c r="E30" s="79" t="s">
        <v>94</v>
      </c>
    </row>
    <row r="31" spans="1:5" ht="14.25">
      <c r="A31" s="99">
        <v>30</v>
      </c>
      <c r="B31" s="208" t="s">
        <v>221</v>
      </c>
      <c r="C31" s="79" t="s">
        <v>222</v>
      </c>
      <c r="D31" s="158" t="s">
        <v>208</v>
      </c>
      <c r="E31" s="79" t="s">
        <v>94</v>
      </c>
    </row>
    <row r="32" spans="1:5" ht="14.25">
      <c r="A32" s="99">
        <v>31</v>
      </c>
      <c r="B32" s="208" t="s">
        <v>223</v>
      </c>
      <c r="C32" s="79" t="s">
        <v>224</v>
      </c>
      <c r="D32" s="158" t="s">
        <v>208</v>
      </c>
      <c r="E32" s="79" t="s">
        <v>94</v>
      </c>
    </row>
    <row r="33" spans="1:5" ht="14.25">
      <c r="A33" s="99">
        <v>32</v>
      </c>
      <c r="B33" s="208" t="s">
        <v>225</v>
      </c>
      <c r="C33" s="79" t="s">
        <v>226</v>
      </c>
      <c r="D33" s="158" t="s">
        <v>208</v>
      </c>
      <c r="E33" s="79" t="s">
        <v>94</v>
      </c>
    </row>
    <row r="34" spans="1:5" ht="14.25">
      <c r="A34" s="99">
        <v>33</v>
      </c>
      <c r="B34" s="208" t="s">
        <v>227</v>
      </c>
      <c r="C34" s="79" t="s">
        <v>228</v>
      </c>
      <c r="D34" s="158" t="s">
        <v>208</v>
      </c>
      <c r="E34" s="79" t="s">
        <v>94</v>
      </c>
    </row>
    <row r="35" spans="1:5" ht="14.25">
      <c r="A35" s="99">
        <v>34</v>
      </c>
      <c r="B35" s="208" t="s">
        <v>229</v>
      </c>
      <c r="C35" s="79" t="s">
        <v>230</v>
      </c>
      <c r="D35" s="158" t="s">
        <v>208</v>
      </c>
      <c r="E35" s="79" t="s">
        <v>94</v>
      </c>
    </row>
    <row r="36" spans="1:5" ht="14.25">
      <c r="A36" s="99">
        <v>35</v>
      </c>
      <c r="B36" s="208" t="s">
        <v>231</v>
      </c>
      <c r="C36" s="79" t="s">
        <v>232</v>
      </c>
      <c r="D36" s="158" t="s">
        <v>208</v>
      </c>
      <c r="E36" s="79" t="s">
        <v>94</v>
      </c>
    </row>
    <row r="37" spans="1:5" ht="14.25">
      <c r="A37" s="99">
        <v>36</v>
      </c>
      <c r="B37" s="208" t="s">
        <v>233</v>
      </c>
      <c r="C37" s="79" t="s">
        <v>234</v>
      </c>
      <c r="D37" s="158" t="s">
        <v>208</v>
      </c>
      <c r="E37" s="79" t="s">
        <v>94</v>
      </c>
    </row>
    <row r="38" spans="1:5" ht="14.25">
      <c r="A38" s="99">
        <v>37</v>
      </c>
      <c r="B38" s="208" t="s">
        <v>235</v>
      </c>
      <c r="C38" s="79" t="s">
        <v>236</v>
      </c>
      <c r="D38" s="158" t="s">
        <v>208</v>
      </c>
      <c r="E38" s="79" t="s">
        <v>94</v>
      </c>
    </row>
    <row r="39" spans="1:5" ht="14.25">
      <c r="A39" s="99">
        <v>38</v>
      </c>
      <c r="B39" s="208" t="s">
        <v>237</v>
      </c>
      <c r="C39" s="79" t="s">
        <v>238</v>
      </c>
      <c r="D39" s="158" t="s">
        <v>208</v>
      </c>
      <c r="E39" s="79" t="s">
        <v>94</v>
      </c>
    </row>
    <row r="40" spans="1:5" ht="14.25">
      <c r="A40" s="99">
        <v>39</v>
      </c>
      <c r="B40" s="208" t="s">
        <v>239</v>
      </c>
      <c r="C40" s="79" t="s">
        <v>240</v>
      </c>
      <c r="D40" s="158" t="s">
        <v>208</v>
      </c>
      <c r="E40" s="79" t="s">
        <v>94</v>
      </c>
    </row>
    <row r="41" spans="1:5" ht="14.25">
      <c r="A41" s="99">
        <v>40</v>
      </c>
      <c r="B41" s="208" t="s">
        <v>241</v>
      </c>
      <c r="C41" s="79" t="s">
        <v>242</v>
      </c>
      <c r="D41" s="158" t="s">
        <v>208</v>
      </c>
      <c r="E41" s="79" t="s">
        <v>94</v>
      </c>
    </row>
    <row r="42" spans="1:5" ht="14.25">
      <c r="A42" s="99">
        <v>41</v>
      </c>
      <c r="B42" s="208" t="s">
        <v>243</v>
      </c>
      <c r="C42" s="79" t="s">
        <v>244</v>
      </c>
      <c r="D42" s="158" t="s">
        <v>208</v>
      </c>
      <c r="E42" s="79" t="s">
        <v>94</v>
      </c>
    </row>
    <row r="43" spans="1:5" ht="14.25">
      <c r="A43" s="99">
        <v>42</v>
      </c>
      <c r="B43" s="208" t="s">
        <v>245</v>
      </c>
      <c r="C43" s="79" t="s">
        <v>246</v>
      </c>
      <c r="D43" s="158" t="s">
        <v>208</v>
      </c>
      <c r="E43" s="79" t="s">
        <v>94</v>
      </c>
    </row>
    <row r="44" spans="1:5" ht="14.25">
      <c r="A44" s="99">
        <v>43</v>
      </c>
      <c r="B44" s="208" t="s">
        <v>247</v>
      </c>
      <c r="C44" s="79" t="s">
        <v>248</v>
      </c>
      <c r="D44" s="158" t="s">
        <v>208</v>
      </c>
      <c r="E44" s="79" t="s">
        <v>94</v>
      </c>
    </row>
    <row r="45" spans="1:5" ht="14.25">
      <c r="A45" s="99">
        <v>44</v>
      </c>
      <c r="B45" s="208" t="s">
        <v>249</v>
      </c>
      <c r="C45" s="79" t="s">
        <v>250</v>
      </c>
      <c r="D45" s="158" t="s">
        <v>208</v>
      </c>
      <c r="E45" s="79" t="s">
        <v>94</v>
      </c>
    </row>
    <row r="46" spans="1:5" ht="14.25">
      <c r="A46" s="99">
        <v>45</v>
      </c>
      <c r="B46" s="208" t="s">
        <v>251</v>
      </c>
      <c r="C46" s="79" t="s">
        <v>252</v>
      </c>
      <c r="D46" s="158" t="s">
        <v>208</v>
      </c>
      <c r="E46" s="79" t="s">
        <v>94</v>
      </c>
    </row>
    <row r="47" spans="1:5" ht="14.25">
      <c r="A47" s="99">
        <v>46</v>
      </c>
      <c r="B47" s="208" t="s">
        <v>253</v>
      </c>
      <c r="C47" s="79" t="s">
        <v>254</v>
      </c>
      <c r="D47" s="158" t="s">
        <v>208</v>
      </c>
      <c r="E47" s="79" t="s">
        <v>94</v>
      </c>
    </row>
    <row r="48" spans="1:5" ht="14.25">
      <c r="A48" s="99">
        <v>47</v>
      </c>
      <c r="B48" s="208" t="s">
        <v>255</v>
      </c>
      <c r="C48" s="79" t="s">
        <v>256</v>
      </c>
      <c r="D48" s="158" t="s">
        <v>208</v>
      </c>
      <c r="E48" s="79" t="s">
        <v>94</v>
      </c>
    </row>
    <row r="49" spans="1:5" ht="14.25">
      <c r="A49" s="99">
        <v>48</v>
      </c>
      <c r="B49" s="208" t="s">
        <v>257</v>
      </c>
      <c r="C49" s="79" t="s">
        <v>258</v>
      </c>
      <c r="D49" s="158" t="s">
        <v>208</v>
      </c>
      <c r="E49" s="79" t="s">
        <v>94</v>
      </c>
    </row>
    <row r="50" spans="1:5" ht="14.25">
      <c r="A50" s="158">
        <v>49</v>
      </c>
      <c r="B50" s="158" t="s">
        <v>468</v>
      </c>
      <c r="C50" s="158" t="s">
        <v>469</v>
      </c>
      <c r="D50" s="158" t="s">
        <v>208</v>
      </c>
      <c r="E50" s="158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9">
      <selection activeCell="G34" sqref="G34"/>
    </sheetView>
  </sheetViews>
  <sheetFormatPr defaultColWidth="9.00390625" defaultRowHeight="14.25"/>
  <cols>
    <col min="1" max="1" width="7.00390625" style="0" customWidth="1"/>
    <col min="2" max="2" width="16.875" style="0" customWidth="1"/>
    <col min="4" max="4" width="11.25390625" style="0" customWidth="1"/>
  </cols>
  <sheetData>
    <row r="1" spans="1:5" ht="33" customHeight="1">
      <c r="A1" s="99" t="s">
        <v>463</v>
      </c>
      <c r="B1" s="153" t="s">
        <v>464</v>
      </c>
      <c r="C1" s="99" t="s">
        <v>465</v>
      </c>
      <c r="D1" s="154" t="s">
        <v>466</v>
      </c>
      <c r="E1" s="99" t="s">
        <v>467</v>
      </c>
    </row>
    <row r="2" spans="1:5" ht="14.25">
      <c r="A2" s="155">
        <v>1</v>
      </c>
      <c r="B2" s="160" t="s">
        <v>90</v>
      </c>
      <c r="C2" s="119" t="s">
        <v>91</v>
      </c>
      <c r="D2" s="157" t="s">
        <v>92</v>
      </c>
      <c r="E2" s="118" t="s">
        <v>94</v>
      </c>
    </row>
    <row r="3" spans="1:5" ht="14.25">
      <c r="A3" s="156">
        <v>2</v>
      </c>
      <c r="B3" s="161" t="s">
        <v>95</v>
      </c>
      <c r="C3" s="79" t="s">
        <v>96</v>
      </c>
      <c r="D3" s="158" t="s">
        <v>92</v>
      </c>
      <c r="E3" s="121" t="s">
        <v>94</v>
      </c>
    </row>
    <row r="4" spans="1:5" ht="14.25">
      <c r="A4" s="156">
        <v>3</v>
      </c>
      <c r="B4" s="161" t="s">
        <v>98</v>
      </c>
      <c r="C4" s="79" t="s">
        <v>99</v>
      </c>
      <c r="D4" s="158" t="s">
        <v>92</v>
      </c>
      <c r="E4" s="121" t="s">
        <v>94</v>
      </c>
    </row>
    <row r="5" spans="1:5" ht="14.25">
      <c r="A5" s="156">
        <v>4</v>
      </c>
      <c r="B5" s="161" t="s">
        <v>100</v>
      </c>
      <c r="C5" s="79" t="s">
        <v>101</v>
      </c>
      <c r="D5" s="158" t="s">
        <v>92</v>
      </c>
      <c r="E5" s="121" t="s">
        <v>94</v>
      </c>
    </row>
    <row r="6" spans="1:5" ht="14.25">
      <c r="A6" s="156">
        <v>5</v>
      </c>
      <c r="B6" s="161" t="s">
        <v>102</v>
      </c>
      <c r="C6" s="79" t="s">
        <v>103</v>
      </c>
      <c r="D6" s="158" t="s">
        <v>92</v>
      </c>
      <c r="E6" s="121" t="s">
        <v>94</v>
      </c>
    </row>
    <row r="7" spans="1:5" ht="14.25">
      <c r="A7" s="156">
        <v>6</v>
      </c>
      <c r="B7" s="161" t="s">
        <v>104</v>
      </c>
      <c r="C7" s="79" t="s">
        <v>105</v>
      </c>
      <c r="D7" s="158" t="s">
        <v>92</v>
      </c>
      <c r="E7" s="121" t="s">
        <v>94</v>
      </c>
    </row>
    <row r="8" spans="1:5" ht="14.25">
      <c r="A8" s="155">
        <v>7</v>
      </c>
      <c r="B8" s="160" t="s">
        <v>107</v>
      </c>
      <c r="C8" s="119" t="s">
        <v>108</v>
      </c>
      <c r="D8" s="157" t="s">
        <v>92</v>
      </c>
      <c r="E8" s="118" t="s">
        <v>94</v>
      </c>
    </row>
    <row r="9" spans="1:5" ht="14.25">
      <c r="A9" s="155">
        <v>8</v>
      </c>
      <c r="B9" s="160" t="s">
        <v>109</v>
      </c>
      <c r="C9" s="119" t="s">
        <v>110</v>
      </c>
      <c r="D9" s="157" t="s">
        <v>92</v>
      </c>
      <c r="E9" s="118" t="s">
        <v>94</v>
      </c>
    </row>
    <row r="10" spans="1:5" ht="14.25">
      <c r="A10" s="155">
        <v>9</v>
      </c>
      <c r="B10" s="160" t="s">
        <v>111</v>
      </c>
      <c r="C10" s="119" t="s">
        <v>112</v>
      </c>
      <c r="D10" s="157" t="s">
        <v>92</v>
      </c>
      <c r="E10" s="118" t="s">
        <v>94</v>
      </c>
    </row>
    <row r="11" spans="1:5" ht="14.25">
      <c r="A11" s="155">
        <v>10</v>
      </c>
      <c r="B11" s="160" t="s">
        <v>113</v>
      </c>
      <c r="C11" s="119" t="s">
        <v>114</v>
      </c>
      <c r="D11" s="157" t="s">
        <v>115</v>
      </c>
      <c r="E11" s="118" t="s">
        <v>94</v>
      </c>
    </row>
    <row r="12" spans="1:5" ht="14.25">
      <c r="A12" s="155">
        <v>11</v>
      </c>
      <c r="B12" s="160" t="s">
        <v>116</v>
      </c>
      <c r="C12" s="119" t="s">
        <v>117</v>
      </c>
      <c r="D12" s="157" t="s">
        <v>115</v>
      </c>
      <c r="E12" s="118" t="s">
        <v>94</v>
      </c>
    </row>
    <row r="13" spans="1:5" ht="14.25">
      <c r="A13" s="155">
        <v>12</v>
      </c>
      <c r="B13" s="160" t="s">
        <v>118</v>
      </c>
      <c r="C13" s="119" t="s">
        <v>119</v>
      </c>
      <c r="D13" s="157" t="s">
        <v>115</v>
      </c>
      <c r="E13" s="118" t="s">
        <v>94</v>
      </c>
    </row>
    <row r="14" spans="1:5" ht="14.25">
      <c r="A14" s="155">
        <v>13</v>
      </c>
      <c r="B14" s="160" t="s">
        <v>120</v>
      </c>
      <c r="C14" s="119" t="s">
        <v>121</v>
      </c>
      <c r="D14" s="157" t="s">
        <v>115</v>
      </c>
      <c r="E14" s="118" t="s">
        <v>94</v>
      </c>
    </row>
    <row r="15" spans="1:5" ht="14.25">
      <c r="A15" s="155">
        <v>14</v>
      </c>
      <c r="B15" s="160" t="s">
        <v>122</v>
      </c>
      <c r="C15" s="119" t="s">
        <v>123</v>
      </c>
      <c r="D15" s="157" t="s">
        <v>115</v>
      </c>
      <c r="E15" s="118" t="s">
        <v>94</v>
      </c>
    </row>
    <row r="16" spans="1:5" ht="14.25">
      <c r="A16" s="155">
        <v>15</v>
      </c>
      <c r="B16" s="160" t="s">
        <v>124</v>
      </c>
      <c r="C16" s="119" t="s">
        <v>125</v>
      </c>
      <c r="D16" s="157" t="s">
        <v>115</v>
      </c>
      <c r="E16" s="118" t="s">
        <v>94</v>
      </c>
    </row>
    <row r="17" spans="1:5" ht="14.25">
      <c r="A17" s="156">
        <v>16</v>
      </c>
      <c r="B17" s="161" t="s">
        <v>126</v>
      </c>
      <c r="C17" s="79" t="s">
        <v>127</v>
      </c>
      <c r="D17" s="79" t="s">
        <v>128</v>
      </c>
      <c r="E17" s="121" t="s">
        <v>94</v>
      </c>
    </row>
    <row r="18" spans="1:5" ht="14.25">
      <c r="A18" s="156">
        <v>17</v>
      </c>
      <c r="B18" s="161" t="s">
        <v>130</v>
      </c>
      <c r="C18" s="79" t="s">
        <v>131</v>
      </c>
      <c r="D18" s="158" t="s">
        <v>128</v>
      </c>
      <c r="E18" s="121" t="s">
        <v>94</v>
      </c>
    </row>
    <row r="19" spans="1:5" ht="14.25">
      <c r="A19" s="159">
        <v>18</v>
      </c>
      <c r="B19" s="161" t="s">
        <v>132</v>
      </c>
      <c r="C19" s="79" t="s">
        <v>133</v>
      </c>
      <c r="D19" s="158" t="s">
        <v>128</v>
      </c>
      <c r="E19" s="121" t="s">
        <v>94</v>
      </c>
    </row>
    <row r="20" spans="1:5" ht="14.25">
      <c r="A20" s="159">
        <v>19</v>
      </c>
      <c r="B20" s="161" t="s">
        <v>134</v>
      </c>
      <c r="C20" s="79" t="s">
        <v>135</v>
      </c>
      <c r="D20" s="158" t="s">
        <v>128</v>
      </c>
      <c r="E20" s="121" t="s">
        <v>94</v>
      </c>
    </row>
    <row r="21" spans="1:5" ht="14.25">
      <c r="A21" s="159">
        <v>20</v>
      </c>
      <c r="B21" s="161" t="s">
        <v>136</v>
      </c>
      <c r="C21" s="79" t="s">
        <v>137</v>
      </c>
      <c r="D21" s="158" t="s">
        <v>128</v>
      </c>
      <c r="E21" s="121" t="s">
        <v>94</v>
      </c>
    </row>
    <row r="22" spans="1:5" ht="14.25">
      <c r="A22" s="159">
        <v>21</v>
      </c>
      <c r="B22" s="161" t="s">
        <v>138</v>
      </c>
      <c r="C22" s="79" t="s">
        <v>139</v>
      </c>
      <c r="D22" s="158" t="s">
        <v>128</v>
      </c>
      <c r="E22" s="121" t="s">
        <v>94</v>
      </c>
    </row>
    <row r="23" spans="1:5" ht="14.25">
      <c r="A23" s="159">
        <v>22</v>
      </c>
      <c r="B23" s="161" t="s">
        <v>141</v>
      </c>
      <c r="C23" s="79" t="s">
        <v>142</v>
      </c>
      <c r="D23" s="158" t="s">
        <v>128</v>
      </c>
      <c r="E23" s="121" t="s">
        <v>94</v>
      </c>
    </row>
    <row r="24" spans="1:5" ht="14.25">
      <c r="A24" s="159">
        <v>23</v>
      </c>
      <c r="B24" s="161" t="s">
        <v>144</v>
      </c>
      <c r="C24" s="79" t="s">
        <v>145</v>
      </c>
      <c r="D24" s="158" t="s">
        <v>128</v>
      </c>
      <c r="E24" s="121" t="s">
        <v>94</v>
      </c>
    </row>
    <row r="25" spans="1:5" ht="14.25">
      <c r="A25" s="159">
        <v>24</v>
      </c>
      <c r="B25" s="161" t="s">
        <v>146</v>
      </c>
      <c r="C25" s="79" t="s">
        <v>147</v>
      </c>
      <c r="D25" s="158" t="s">
        <v>128</v>
      </c>
      <c r="E25" s="121" t="s">
        <v>94</v>
      </c>
    </row>
    <row r="26" spans="1:5" ht="14.25">
      <c r="A26" s="159">
        <v>25</v>
      </c>
      <c r="B26" s="161" t="s">
        <v>149</v>
      </c>
      <c r="C26" s="79" t="s">
        <v>150</v>
      </c>
      <c r="D26" s="158" t="s">
        <v>128</v>
      </c>
      <c r="E26" s="121" t="s">
        <v>94</v>
      </c>
    </row>
    <row r="27" spans="1:5" ht="14.25">
      <c r="A27" s="159">
        <v>26</v>
      </c>
      <c r="B27" s="161" t="s">
        <v>151</v>
      </c>
      <c r="C27" s="79" t="s">
        <v>152</v>
      </c>
      <c r="D27" s="158" t="s">
        <v>128</v>
      </c>
      <c r="E27" s="121" t="s">
        <v>94</v>
      </c>
    </row>
    <row r="28" spans="1:5" ht="14.25">
      <c r="A28" s="159">
        <v>27</v>
      </c>
      <c r="B28" s="161" t="s">
        <v>153</v>
      </c>
      <c r="C28" s="79" t="s">
        <v>154</v>
      </c>
      <c r="D28" s="158" t="s">
        <v>128</v>
      </c>
      <c r="E28" s="121" t="s">
        <v>94</v>
      </c>
    </row>
    <row r="29" spans="1:5" ht="14.25">
      <c r="A29" s="159">
        <v>28</v>
      </c>
      <c r="B29" s="161" t="s">
        <v>155</v>
      </c>
      <c r="C29" s="79" t="s">
        <v>156</v>
      </c>
      <c r="D29" s="158" t="s">
        <v>128</v>
      </c>
      <c r="E29" s="121" t="s">
        <v>94</v>
      </c>
    </row>
    <row r="30" spans="1:5" ht="14.25">
      <c r="A30" s="159">
        <v>29</v>
      </c>
      <c r="B30" s="161" t="s">
        <v>157</v>
      </c>
      <c r="C30" s="79" t="s">
        <v>158</v>
      </c>
      <c r="D30" s="158" t="s">
        <v>128</v>
      </c>
      <c r="E30" s="121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2014-04-11T01:32:30Z</cp:lastPrinted>
  <dcterms:created xsi:type="dcterms:W3CDTF">2008-04-10T05:22:10Z</dcterms:created>
  <dcterms:modified xsi:type="dcterms:W3CDTF">2015-05-04T08:03:48Z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