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00" yWindow="375" windowWidth="27795" windowHeight="120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'Sheet1'!$A$4:$Y$47</definedName>
  </definedNames>
  <calcPr calcId="125725"/>
</workbook>
</file>

<file path=xl/sharedStrings.xml><?xml version="1.0" encoding="utf-8"?>
<sst xmlns="http://schemas.openxmlformats.org/spreadsheetml/2006/main" count="416" uniqueCount="202">
  <si>
    <t>植物保护学院2018年专业学位硕士复试成绩公示</t>
  </si>
  <si>
    <t>学院（系、部、所）名称（盖章）：植物保护学院</t>
  </si>
  <si>
    <r>
      <rPr>
        <sz val="10"/>
        <rFont val="宋体"/>
        <family val="3"/>
      </rPr>
      <t>拟录取总人数</t>
    </r>
    <r>
      <rPr>
        <sz val="10"/>
        <rFont val="Times New Roman"/>
        <family val="1"/>
      </rPr>
      <t>:43</t>
    </r>
  </si>
  <si>
    <r>
      <rPr>
        <sz val="10"/>
        <rFont val="宋体"/>
        <family val="3"/>
      </rPr>
      <t>负责人签名：</t>
    </r>
  </si>
  <si>
    <t>序号</t>
  </si>
  <si>
    <r>
      <rPr>
        <sz val="10"/>
        <rFont val="宋体"/>
        <family val="3"/>
      </rPr>
      <t>拟录取专业名称</t>
    </r>
  </si>
  <si>
    <r>
      <rPr>
        <sz val="10"/>
        <rFont val="宋体"/>
        <family val="3"/>
      </rPr>
      <t>指导教师</t>
    </r>
  </si>
  <si>
    <r>
      <rPr>
        <sz val="10"/>
        <rFont val="宋体"/>
        <family val="3"/>
      </rPr>
      <t>准考证号</t>
    </r>
  </si>
  <si>
    <r>
      <rPr>
        <sz val="10"/>
        <rFont val="宋体"/>
        <family val="3"/>
      </rPr>
      <t>考生姓名</t>
    </r>
  </si>
  <si>
    <r>
      <rPr>
        <sz val="10"/>
        <rFont val="宋体"/>
        <family val="3"/>
      </rPr>
      <t>调剂标记</t>
    </r>
  </si>
  <si>
    <r>
      <rPr>
        <sz val="10"/>
        <rFont val="宋体"/>
        <family val="3"/>
      </rPr>
      <t>初试成绩</t>
    </r>
  </si>
  <si>
    <r>
      <rPr>
        <sz val="10"/>
        <rFont val="宋体"/>
        <family val="3"/>
      </rPr>
      <t>复试成绩</t>
    </r>
  </si>
  <si>
    <r>
      <rPr>
        <sz val="10"/>
        <rFont val="宋体"/>
        <family val="3"/>
      </rPr>
      <t>总成绩</t>
    </r>
  </si>
  <si>
    <r>
      <rPr>
        <sz val="10"/>
        <rFont val="宋体"/>
        <family val="3"/>
      </rPr>
      <t>四六级通过情况</t>
    </r>
  </si>
  <si>
    <r>
      <rPr>
        <sz val="10"/>
        <rFont val="宋体"/>
        <family val="3"/>
      </rPr>
      <t>总成绩排名</t>
    </r>
  </si>
  <si>
    <r>
      <rPr>
        <sz val="10"/>
        <rFont val="宋体"/>
        <family val="3"/>
      </rPr>
      <t>拟录取类别</t>
    </r>
  </si>
  <si>
    <r>
      <rPr>
        <sz val="10"/>
        <color indexed="8"/>
        <rFont val="宋体"/>
        <family val="3"/>
      </rPr>
      <t>定向就业单位所在地码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3"/>
      </rPr>
      <t>仅录取为在职考生填写</t>
    </r>
    <r>
      <rPr>
        <sz val="10"/>
        <color indexed="8"/>
        <rFont val="Times New Roman"/>
        <family val="1"/>
      </rPr>
      <t>)</t>
    </r>
  </si>
  <si>
    <r>
      <rPr>
        <sz val="10"/>
        <rFont val="宋体"/>
        <family val="3"/>
      </rPr>
      <t>所在单位</t>
    </r>
  </si>
  <si>
    <r>
      <rPr>
        <sz val="10"/>
        <rFont val="宋体"/>
        <family val="3"/>
      </rPr>
      <t>是否调档</t>
    </r>
  </si>
  <si>
    <r>
      <rPr>
        <sz val="10"/>
        <rFont val="宋体"/>
        <family val="3"/>
      </rPr>
      <t>备注</t>
    </r>
  </si>
  <si>
    <t>导师姓名</t>
  </si>
  <si>
    <t>是否为千人</t>
  </si>
  <si>
    <r>
      <rPr>
        <sz val="10"/>
        <rFont val="宋体"/>
        <family val="3"/>
      </rPr>
      <t>政治</t>
    </r>
  </si>
  <si>
    <r>
      <rPr>
        <sz val="10"/>
        <rFont val="宋体"/>
        <family val="3"/>
      </rPr>
      <t>外语</t>
    </r>
  </si>
  <si>
    <r>
      <rPr>
        <sz val="10"/>
        <rFont val="宋体"/>
        <family val="3"/>
      </rPr>
      <t>业务一</t>
    </r>
  </si>
  <si>
    <r>
      <rPr>
        <sz val="10"/>
        <rFont val="宋体"/>
        <family val="3"/>
      </rPr>
      <t>业务二</t>
    </r>
  </si>
  <si>
    <r>
      <rPr>
        <sz val="10"/>
        <rFont val="宋体"/>
        <family val="3"/>
      </rPr>
      <t>总分</t>
    </r>
  </si>
  <si>
    <r>
      <rPr>
        <sz val="10"/>
        <rFont val="宋体"/>
        <family val="3"/>
      </rPr>
      <t>笔试</t>
    </r>
  </si>
  <si>
    <r>
      <rPr>
        <sz val="10"/>
        <rFont val="宋体"/>
        <family val="3"/>
      </rPr>
      <t>面试</t>
    </r>
  </si>
  <si>
    <r>
      <rPr>
        <sz val="10"/>
        <rFont val="宋体"/>
        <family val="3"/>
      </rPr>
      <t>听力</t>
    </r>
  </si>
  <si>
    <r>
      <rPr>
        <sz val="10"/>
        <rFont val="宋体"/>
        <family val="3"/>
      </rPr>
      <t>（非在职研究生填写档案所在单位；在职研究生填写定向就业单位）</t>
    </r>
  </si>
  <si>
    <t>资源利用与植物保护（植物病理方向）</t>
  </si>
  <si>
    <t>徐亮胜</t>
  </si>
  <si>
    <t>107128161150739</t>
  </si>
  <si>
    <t>刘荣灏</t>
  </si>
  <si>
    <t>无</t>
  </si>
  <si>
    <t>非定向就业</t>
  </si>
  <si>
    <t>西北农林科技大学</t>
  </si>
  <si>
    <t>否</t>
  </si>
  <si>
    <t>资源利用与植物保护（植物病理方向）</t>
  </si>
  <si>
    <t>吴云锋</t>
  </si>
  <si>
    <t>107128161150734</t>
  </si>
  <si>
    <t>钟沁蓉</t>
  </si>
  <si>
    <t>四级</t>
  </si>
  <si>
    <t>延安大学</t>
  </si>
  <si>
    <t>是</t>
  </si>
  <si>
    <t>孙广宇</t>
  </si>
  <si>
    <t>107128161150735</t>
  </si>
  <si>
    <t>王妍</t>
  </si>
  <si>
    <t>石河子大学</t>
  </si>
  <si>
    <t>高小宁</t>
  </si>
  <si>
    <t>107128112044110</t>
  </si>
  <si>
    <t>贺艳婷</t>
  </si>
  <si>
    <t>天津农学院</t>
  </si>
  <si>
    <t>李强</t>
  </si>
  <si>
    <t>107128165064100</t>
  </si>
  <si>
    <t>谷雨笛</t>
  </si>
  <si>
    <t>黄丽丽</t>
  </si>
  <si>
    <t>董碰碰</t>
  </si>
  <si>
    <t>外校调剂</t>
  </si>
  <si>
    <t>六级</t>
  </si>
  <si>
    <t>海南大学</t>
  </si>
  <si>
    <t>秦虎强</t>
  </si>
  <si>
    <t>107128161150056</t>
  </si>
  <si>
    <t>陈霁晖</t>
  </si>
  <si>
    <t>校内调剂</t>
  </si>
  <si>
    <t>刘慧泉</t>
  </si>
  <si>
    <t>107128161150565</t>
  </si>
  <si>
    <t>王昊明</t>
  </si>
  <si>
    <t>金巧军</t>
  </si>
  <si>
    <t>107128123151437</t>
  </si>
  <si>
    <t>穆丽欣</t>
  </si>
  <si>
    <t>黑龙江八一农垦大学</t>
  </si>
  <si>
    <t>胡小平</t>
  </si>
  <si>
    <t>107128142261379</t>
  </si>
  <si>
    <t>艾志远</t>
  </si>
  <si>
    <t>武昌理工学院</t>
  </si>
  <si>
    <t>王晓杰</t>
  </si>
  <si>
    <t>107128137251443</t>
  </si>
  <si>
    <t>李良壮</t>
  </si>
  <si>
    <t>聊城大学</t>
  </si>
  <si>
    <t>王保通</t>
  </si>
  <si>
    <t>107128121051401</t>
  </si>
  <si>
    <t>郝肖娜</t>
  </si>
  <si>
    <t>沈阳农业大学</t>
  </si>
  <si>
    <t>张荣</t>
  </si>
  <si>
    <t>103078020184104</t>
  </si>
  <si>
    <t>逯茜</t>
  </si>
  <si>
    <t>南京农业大学</t>
  </si>
  <si>
    <t>毛虎德</t>
  </si>
  <si>
    <t>107128161150060</t>
  </si>
  <si>
    <t>李方方</t>
  </si>
  <si>
    <t>龙书生</t>
  </si>
  <si>
    <t>107128161150038</t>
  </si>
  <si>
    <t>周淼</t>
  </si>
  <si>
    <t>107128161150568</t>
  </si>
  <si>
    <t>樊海洋</t>
  </si>
  <si>
    <t>资源利用与植物保护（农昆方向）</t>
  </si>
  <si>
    <t>黄敏</t>
  </si>
  <si>
    <t>康霓</t>
  </si>
  <si>
    <t>否</t>
  </si>
  <si>
    <t>辅导员推免生</t>
  </si>
  <si>
    <t>冯纪年</t>
  </si>
  <si>
    <t>107128161150746</t>
  </si>
  <si>
    <t>张嘉琳</t>
  </si>
  <si>
    <t>花保祯</t>
  </si>
  <si>
    <t>107128161150068</t>
  </si>
  <si>
    <t>王鹏阳</t>
  </si>
  <si>
    <t>张雅林</t>
  </si>
  <si>
    <t>107128114041488</t>
  </si>
  <si>
    <t>李淑英</t>
  </si>
  <si>
    <t>山西农业大学</t>
  </si>
  <si>
    <t>是</t>
  </si>
  <si>
    <t>吕志强</t>
  </si>
  <si>
    <t>107128137091540</t>
  </si>
  <si>
    <t>杨磊</t>
  </si>
  <si>
    <t>山东农业大学</t>
  </si>
  <si>
    <t>仵均祥</t>
  </si>
  <si>
    <t>107128113064114</t>
  </si>
  <si>
    <t>李妍颖</t>
  </si>
  <si>
    <t>河北农业大学</t>
  </si>
  <si>
    <t>张皓</t>
  </si>
  <si>
    <t>107128121051521</t>
  </si>
  <si>
    <t>李思琪</t>
  </si>
  <si>
    <t>李朝飞</t>
  </si>
  <si>
    <t>107128161150074</t>
  </si>
  <si>
    <t>马俊甜</t>
  </si>
  <si>
    <t>魏琮</t>
  </si>
  <si>
    <t>107128161150066</t>
  </si>
  <si>
    <t>王佳丽</t>
  </si>
  <si>
    <t>100198061156881</t>
  </si>
  <si>
    <t>吾木提
阿巴合</t>
  </si>
  <si>
    <t>定向就业</t>
  </si>
  <si>
    <t>少数民族高层次骨干人才计划</t>
  </si>
  <si>
    <t>张世泽</t>
  </si>
  <si>
    <t>103078020184320</t>
  </si>
  <si>
    <t>张熠玚</t>
  </si>
  <si>
    <t>南京农业大学</t>
  </si>
  <si>
    <t>资源利用与植物保护（农药学）</t>
  </si>
  <si>
    <t>王永红</t>
  </si>
  <si>
    <t>107128114164096</t>
  </si>
  <si>
    <t>闫志强</t>
  </si>
  <si>
    <t>山西工程技术学院</t>
  </si>
  <si>
    <t>韩立荣</t>
  </si>
  <si>
    <t>107128161150736</t>
  </si>
  <si>
    <t>石娜</t>
  </si>
  <si>
    <t>田向荣</t>
  </si>
  <si>
    <t>100198061156930</t>
  </si>
  <si>
    <t>李彦涛</t>
  </si>
  <si>
    <t>吴华</t>
  </si>
  <si>
    <t>107128161150741</t>
  </si>
  <si>
    <t>任晶晶</t>
  </si>
  <si>
    <t>马志卿</t>
  </si>
  <si>
    <t>103358000911937</t>
  </si>
  <si>
    <t>赖忠晓</t>
  </si>
  <si>
    <t>吉林大学</t>
  </si>
  <si>
    <t>时春喜</t>
  </si>
  <si>
    <t>107128114064102</t>
  </si>
  <si>
    <t>姜悦</t>
  </si>
  <si>
    <t>山西农业大学</t>
  </si>
  <si>
    <t>李永强</t>
  </si>
  <si>
    <t>100198061156927</t>
  </si>
  <si>
    <t>许静静</t>
  </si>
  <si>
    <t>师宝军</t>
  </si>
  <si>
    <t>107128122071458</t>
  </si>
  <si>
    <t>杨晨光</t>
  </si>
  <si>
    <t>吉林农业大学</t>
  </si>
  <si>
    <t>107128113034104</t>
  </si>
  <si>
    <t>罗大成</t>
  </si>
  <si>
    <t>河北科技师范学院</t>
  </si>
  <si>
    <t>姬志勤</t>
  </si>
  <si>
    <t>107128141211552</t>
  </si>
  <si>
    <t>姬振蒙</t>
  </si>
  <si>
    <t>河南农业大学</t>
  </si>
  <si>
    <t>107128114041585</t>
  </si>
  <si>
    <t>王晓燕</t>
  </si>
  <si>
    <t>107128123211590</t>
  </si>
  <si>
    <t>刘宇</t>
  </si>
  <si>
    <t>东北农业大学</t>
  </si>
  <si>
    <t>107128137021582</t>
  </si>
  <si>
    <t>薄鑫</t>
  </si>
  <si>
    <t>青岛农业大学</t>
  </si>
  <si>
    <t>徐晖</t>
  </si>
  <si>
    <t>107128123211559</t>
  </si>
  <si>
    <t>李海洋</t>
  </si>
  <si>
    <t>107128141031544</t>
  </si>
  <si>
    <t>马世闯</t>
  </si>
  <si>
    <t>河南科技大学</t>
  </si>
  <si>
    <t>祝传书</t>
  </si>
  <si>
    <t>107128137021561</t>
  </si>
  <si>
    <t>陈玲</t>
  </si>
  <si>
    <t>青岛农业大学</t>
  </si>
  <si>
    <t>107128107128076</t>
  </si>
  <si>
    <t>无</t>
  </si>
  <si>
    <t>资源利用与植物保护（农药学）</t>
  </si>
  <si>
    <t>徐功</t>
  </si>
  <si>
    <t>107128161150738</t>
  </si>
  <si>
    <r>
      <rPr>
        <sz val="10"/>
        <rFont val="宋体"/>
        <family val="2"/>
      </rPr>
      <t>王建花</t>
    </r>
  </si>
  <si>
    <t>四级</t>
  </si>
  <si>
    <t>非定向就业</t>
  </si>
  <si>
    <r>
      <rPr>
        <sz val="10"/>
        <color indexed="8"/>
        <rFont val="宋体"/>
        <family val="2"/>
      </rPr>
      <t>延安大学西安创新学院</t>
    </r>
  </si>
  <si>
    <t>是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</si>
</sst>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9"/>
      <name val="Calibri"/>
      <family val="2"/>
      <scheme val="minor"/>
    </font>
    <font>
      <sz val="16"/>
      <name val="宋体"/>
      <family val="3"/>
    </font>
    <font>
      <sz val="9"/>
      <name val="宋体"/>
      <family val="3"/>
    </font>
    <font>
      <sz val="10"/>
      <name val="宋体"/>
      <family val="3"/>
    </font>
    <font>
      <sz val="10"/>
      <color indexed="8"/>
      <name val="Times New Roman"/>
      <family val="1"/>
    </font>
    <font>
      <sz val="10"/>
      <color indexed="8"/>
      <name val="宋体"/>
      <family val="3"/>
    </font>
    <font>
      <b/>
      <sz val="10"/>
      <name val="Times New Roman"/>
      <family val="1"/>
    </font>
    <font>
      <sz val="12"/>
      <name val="宋体"/>
      <family val="3"/>
    </font>
    <font>
      <sz val="10"/>
      <color theme="1"/>
      <name val="宋体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1" fontId="2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1" fontId="6" fillId="0" borderId="2" xfId="0" applyNumberFormat="1" applyFont="1" applyFill="1" applyBorder="1" applyAlignment="1" quotePrefix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6" fillId="0" borderId="2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177" fontId="2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Fill="1" applyBorder="1" applyAlignment="1">
      <alignment wrapText="1"/>
    </xf>
    <xf numFmtId="1" fontId="7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0" fontId="6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" fontId="11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/>
    </xf>
    <xf numFmtId="1" fontId="7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workbookViewId="0" topLeftCell="A40">
      <selection activeCell="R56" sqref="R56"/>
    </sheetView>
  </sheetViews>
  <sheetFormatPr defaultColWidth="9.140625" defaultRowHeight="15"/>
  <cols>
    <col min="1" max="1" width="3.421875" style="1" customWidth="1"/>
    <col min="2" max="2" width="11.00390625" style="1" customWidth="1"/>
    <col min="3" max="3" width="10.421875" style="1" customWidth="1"/>
    <col min="4" max="4" width="5.7109375" style="1" customWidth="1"/>
    <col min="5" max="5" width="15.28125" style="56" customWidth="1"/>
    <col min="6" max="6" width="7.140625" style="1" bestFit="1" customWidth="1"/>
    <col min="7" max="7" width="7.421875" style="28" customWidth="1"/>
    <col min="8" max="8" width="3.00390625" style="1" customWidth="1"/>
    <col min="9" max="9" width="5.421875" style="1" customWidth="1"/>
    <col min="10" max="11" width="4.57421875" style="1" customWidth="1"/>
    <col min="12" max="12" width="6.8515625" style="1" customWidth="1"/>
    <col min="13" max="13" width="5.8515625" style="1" customWidth="1"/>
    <col min="14" max="14" width="5.8515625" style="1" bestFit="1" customWidth="1"/>
    <col min="15" max="15" width="6.140625" style="1" customWidth="1"/>
    <col min="16" max="16" width="8.00390625" style="1" customWidth="1"/>
    <col min="17" max="17" width="6.8515625" style="57" customWidth="1"/>
    <col min="18" max="18" width="6.421875" style="1" customWidth="1"/>
    <col min="19" max="19" width="5.28125" style="1" customWidth="1"/>
    <col min="20" max="20" width="6.7109375" style="1" customWidth="1"/>
    <col min="21" max="21" width="6.28125" style="1" customWidth="1"/>
    <col min="22" max="22" width="17.421875" style="28" customWidth="1"/>
    <col min="23" max="23" width="4.57421875" style="1" customWidth="1"/>
    <col min="24" max="24" width="6.8515625" style="1" customWidth="1"/>
    <col min="25" max="16384" width="9.00390625" style="1" customWidth="1"/>
  </cols>
  <sheetData>
    <row r="1" spans="2:24" ht="39" customHeight="1">
      <c r="B1" s="63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2:24" s="2" customFormat="1" ht="19.5" customHeight="1">
      <c r="B2" s="65" t="s">
        <v>1</v>
      </c>
      <c r="C2" s="65"/>
      <c r="D2" s="65"/>
      <c r="E2" s="65"/>
      <c r="F2" s="3"/>
      <c r="G2" s="3"/>
      <c r="O2" s="4" t="s">
        <v>2</v>
      </c>
      <c r="P2" s="4"/>
      <c r="Q2" s="4"/>
      <c r="R2" s="4"/>
      <c r="S2" s="4"/>
      <c r="T2" s="5"/>
      <c r="U2" s="5"/>
      <c r="V2" s="6" t="s">
        <v>3</v>
      </c>
      <c r="W2" s="65"/>
      <c r="X2" s="65"/>
    </row>
    <row r="3" spans="1:24" s="2" customFormat="1" ht="33.75" customHeight="1">
      <c r="A3" s="66" t="s">
        <v>4</v>
      </c>
      <c r="B3" s="60" t="s">
        <v>5</v>
      </c>
      <c r="C3" s="60" t="s">
        <v>6</v>
      </c>
      <c r="D3" s="60"/>
      <c r="E3" s="68" t="s">
        <v>7</v>
      </c>
      <c r="F3" s="60" t="s">
        <v>8</v>
      </c>
      <c r="G3" s="70" t="s">
        <v>9</v>
      </c>
      <c r="H3" s="67" t="s">
        <v>10</v>
      </c>
      <c r="I3" s="67"/>
      <c r="J3" s="67"/>
      <c r="K3" s="67"/>
      <c r="L3" s="67"/>
      <c r="M3" s="60" t="s">
        <v>11</v>
      </c>
      <c r="N3" s="60"/>
      <c r="O3" s="60"/>
      <c r="P3" s="60"/>
      <c r="Q3" s="60" t="s">
        <v>12</v>
      </c>
      <c r="R3" s="60" t="s">
        <v>13</v>
      </c>
      <c r="S3" s="60" t="s">
        <v>14</v>
      </c>
      <c r="T3" s="60" t="s">
        <v>15</v>
      </c>
      <c r="U3" s="61" t="s">
        <v>16</v>
      </c>
      <c r="V3" s="7" t="s">
        <v>17</v>
      </c>
      <c r="W3" s="60" t="s">
        <v>18</v>
      </c>
      <c r="X3" s="60" t="s">
        <v>19</v>
      </c>
    </row>
    <row r="4" spans="1:24" s="11" customFormat="1" ht="64.5" customHeight="1">
      <c r="A4" s="67"/>
      <c r="B4" s="60"/>
      <c r="C4" s="8" t="s">
        <v>20</v>
      </c>
      <c r="D4" s="8" t="s">
        <v>21</v>
      </c>
      <c r="E4" s="69"/>
      <c r="F4" s="60"/>
      <c r="G4" s="70"/>
      <c r="H4" s="9" t="s">
        <v>22</v>
      </c>
      <c r="I4" s="9" t="s">
        <v>23</v>
      </c>
      <c r="J4" s="9" t="s">
        <v>24</v>
      </c>
      <c r="K4" s="9" t="s">
        <v>25</v>
      </c>
      <c r="L4" s="9" t="s">
        <v>26</v>
      </c>
      <c r="M4" s="9" t="s">
        <v>27</v>
      </c>
      <c r="N4" s="9" t="s">
        <v>28</v>
      </c>
      <c r="O4" s="9" t="s">
        <v>29</v>
      </c>
      <c r="P4" s="9" t="s">
        <v>11</v>
      </c>
      <c r="Q4" s="60"/>
      <c r="R4" s="60"/>
      <c r="S4" s="60"/>
      <c r="T4" s="60"/>
      <c r="U4" s="62"/>
      <c r="V4" s="10" t="s">
        <v>30</v>
      </c>
      <c r="W4" s="60"/>
      <c r="X4" s="60"/>
    </row>
    <row r="5" spans="1:24" ht="49.5" customHeight="1">
      <c r="A5" s="12">
        <v>1</v>
      </c>
      <c r="B5" s="8" t="s">
        <v>31</v>
      </c>
      <c r="C5" s="13" t="s">
        <v>32</v>
      </c>
      <c r="D5" s="12"/>
      <c r="E5" s="14" t="s">
        <v>33</v>
      </c>
      <c r="F5" s="14" t="s">
        <v>34</v>
      </c>
      <c r="G5" s="15"/>
      <c r="H5" s="16">
        <v>61</v>
      </c>
      <c r="I5" s="16">
        <v>65</v>
      </c>
      <c r="J5" s="16">
        <v>99</v>
      </c>
      <c r="K5" s="16">
        <v>117</v>
      </c>
      <c r="L5" s="16">
        <v>342</v>
      </c>
      <c r="M5" s="17">
        <v>88</v>
      </c>
      <c r="N5" s="18">
        <v>84.0588235294118</v>
      </c>
      <c r="O5" s="19">
        <v>45</v>
      </c>
      <c r="P5" s="18">
        <f>M5*1.5+N5*3+O5*0.5</f>
        <v>406.67647058823536</v>
      </c>
      <c r="Q5" s="18">
        <f>L5*0.5+P5*0.5</f>
        <v>374.3382352941177</v>
      </c>
      <c r="R5" s="13" t="s">
        <v>35</v>
      </c>
      <c r="S5" s="12">
        <v>1</v>
      </c>
      <c r="T5" s="20" t="s">
        <v>36</v>
      </c>
      <c r="U5" s="21"/>
      <c r="V5" s="14" t="s">
        <v>37</v>
      </c>
      <c r="W5" s="22" t="s">
        <v>38</v>
      </c>
      <c r="X5" s="23"/>
    </row>
    <row r="6" spans="1:24" ht="48" customHeight="1">
      <c r="A6" s="12">
        <v>2</v>
      </c>
      <c r="B6" s="8" t="s">
        <v>39</v>
      </c>
      <c r="C6" s="13" t="s">
        <v>40</v>
      </c>
      <c r="D6" s="12"/>
      <c r="E6" s="14" t="s">
        <v>41</v>
      </c>
      <c r="F6" s="14" t="s">
        <v>42</v>
      </c>
      <c r="G6" s="15"/>
      <c r="H6" s="16">
        <v>68</v>
      </c>
      <c r="I6" s="16">
        <v>60</v>
      </c>
      <c r="J6" s="16">
        <v>109</v>
      </c>
      <c r="K6" s="16">
        <v>112</v>
      </c>
      <c r="L6" s="16">
        <v>349</v>
      </c>
      <c r="M6" s="17">
        <v>84</v>
      </c>
      <c r="N6" s="18">
        <v>82.0555555555556</v>
      </c>
      <c r="O6" s="19">
        <v>43</v>
      </c>
      <c r="P6" s="18">
        <f>M6*1.5+N6*3+O6*0.5</f>
        <v>393.6666666666668</v>
      </c>
      <c r="Q6" s="18">
        <f>L6*0.5+P6*0.5</f>
        <v>371.33333333333337</v>
      </c>
      <c r="R6" s="13" t="s">
        <v>43</v>
      </c>
      <c r="S6" s="24">
        <v>2</v>
      </c>
      <c r="T6" s="20" t="s">
        <v>36</v>
      </c>
      <c r="U6" s="24"/>
      <c r="V6" s="14" t="s">
        <v>44</v>
      </c>
      <c r="W6" s="22" t="s">
        <v>45</v>
      </c>
      <c r="X6" s="21"/>
    </row>
    <row r="7" spans="1:24" ht="45.75" customHeight="1">
      <c r="A7" s="12">
        <v>3</v>
      </c>
      <c r="B7" s="8" t="s">
        <v>39</v>
      </c>
      <c r="C7" s="13" t="s">
        <v>46</v>
      </c>
      <c r="D7" s="12"/>
      <c r="E7" s="14" t="s">
        <v>47</v>
      </c>
      <c r="F7" s="14" t="s">
        <v>48</v>
      </c>
      <c r="G7" s="7"/>
      <c r="H7" s="16">
        <v>62</v>
      </c>
      <c r="I7" s="16">
        <v>59</v>
      </c>
      <c r="J7" s="16">
        <v>102</v>
      </c>
      <c r="K7" s="16">
        <v>113</v>
      </c>
      <c r="L7" s="16">
        <v>336</v>
      </c>
      <c r="M7" s="17">
        <v>81</v>
      </c>
      <c r="N7" s="18">
        <v>85.5882352941177</v>
      </c>
      <c r="O7" s="19">
        <v>47</v>
      </c>
      <c r="P7" s="18">
        <f>M7*1.5+N7*3+O7*0.5</f>
        <v>401.7647058823531</v>
      </c>
      <c r="Q7" s="18">
        <f>L7*0.5+P7*0.5</f>
        <v>368.8823529411766</v>
      </c>
      <c r="R7" s="13" t="s">
        <v>43</v>
      </c>
      <c r="S7" s="12">
        <v>3</v>
      </c>
      <c r="T7" s="20" t="s">
        <v>36</v>
      </c>
      <c r="U7" s="24"/>
      <c r="V7" s="14" t="s">
        <v>49</v>
      </c>
      <c r="W7" s="22" t="s">
        <v>45</v>
      </c>
      <c r="X7" s="21"/>
    </row>
    <row r="8" spans="1:24" ht="48" customHeight="1">
      <c r="A8" s="12">
        <v>4</v>
      </c>
      <c r="B8" s="8" t="s">
        <v>39</v>
      </c>
      <c r="C8" s="13" t="s">
        <v>50</v>
      </c>
      <c r="D8" s="12"/>
      <c r="E8" s="14" t="s">
        <v>51</v>
      </c>
      <c r="F8" s="14" t="s">
        <v>52</v>
      </c>
      <c r="G8" s="15"/>
      <c r="H8" s="16">
        <v>72</v>
      </c>
      <c r="I8" s="16">
        <v>54</v>
      </c>
      <c r="J8" s="16">
        <v>103</v>
      </c>
      <c r="K8" s="16">
        <v>121</v>
      </c>
      <c r="L8" s="16">
        <v>350</v>
      </c>
      <c r="M8" s="17">
        <v>75</v>
      </c>
      <c r="N8" s="18">
        <v>84.8</v>
      </c>
      <c r="O8" s="19">
        <v>15</v>
      </c>
      <c r="P8" s="18">
        <f>M8*1.5+N8*3+O8*0.5</f>
        <v>374.4</v>
      </c>
      <c r="Q8" s="18">
        <f>L8*0.5+P8*0.5</f>
        <v>362.2</v>
      </c>
      <c r="R8" s="13" t="s">
        <v>43</v>
      </c>
      <c r="S8" s="24">
        <v>4</v>
      </c>
      <c r="T8" s="20" t="s">
        <v>36</v>
      </c>
      <c r="U8" s="24"/>
      <c r="V8" s="14" t="s">
        <v>53</v>
      </c>
      <c r="W8" s="22" t="s">
        <v>45</v>
      </c>
      <c r="X8" s="21"/>
    </row>
    <row r="9" spans="1:24" ht="42.75" customHeight="1">
      <c r="A9" s="12">
        <v>5</v>
      </c>
      <c r="B9" s="8" t="s">
        <v>39</v>
      </c>
      <c r="C9" s="13" t="s">
        <v>54</v>
      </c>
      <c r="D9" s="12"/>
      <c r="E9" s="14" t="s">
        <v>55</v>
      </c>
      <c r="F9" s="14" t="s">
        <v>56</v>
      </c>
      <c r="G9" s="7"/>
      <c r="H9" s="16">
        <v>57</v>
      </c>
      <c r="I9" s="16">
        <v>50</v>
      </c>
      <c r="J9" s="16">
        <v>93</v>
      </c>
      <c r="K9" s="16">
        <v>119</v>
      </c>
      <c r="L9" s="16">
        <v>319</v>
      </c>
      <c r="M9" s="17">
        <v>79</v>
      </c>
      <c r="N9" s="18">
        <v>83.1176470588235</v>
      </c>
      <c r="O9" s="19">
        <v>57</v>
      </c>
      <c r="P9" s="18">
        <f>M9*1.5+N9*3+O9*0.5</f>
        <v>396.3529411764705</v>
      </c>
      <c r="Q9" s="18">
        <f>L9*0.5+P9*0.5</f>
        <v>357.67647058823525</v>
      </c>
      <c r="R9" s="13" t="s">
        <v>35</v>
      </c>
      <c r="S9" s="12">
        <v>5</v>
      </c>
      <c r="T9" s="20" t="s">
        <v>36</v>
      </c>
      <c r="U9" s="12"/>
      <c r="V9" s="14" t="s">
        <v>37</v>
      </c>
      <c r="W9" s="22" t="s">
        <v>45</v>
      </c>
      <c r="X9" s="12"/>
    </row>
    <row r="10" spans="1:25" s="6" customFormat="1" ht="48" customHeight="1">
      <c r="A10" s="12">
        <v>6</v>
      </c>
      <c r="B10" s="8" t="s">
        <v>39</v>
      </c>
      <c r="C10" s="13" t="s">
        <v>57</v>
      </c>
      <c r="D10" s="25"/>
      <c r="E10" s="14">
        <v>103358000922856</v>
      </c>
      <c r="F10" s="26" t="s">
        <v>58</v>
      </c>
      <c r="G10" s="27" t="s">
        <v>59</v>
      </c>
      <c r="H10" s="17">
        <v>64</v>
      </c>
      <c r="I10" s="17">
        <v>60</v>
      </c>
      <c r="J10" s="17">
        <v>105</v>
      </c>
      <c r="K10" s="17">
        <v>99</v>
      </c>
      <c r="L10" s="17">
        <v>328</v>
      </c>
      <c r="M10" s="17">
        <v>74</v>
      </c>
      <c r="N10" s="18">
        <v>84.4444444444444</v>
      </c>
      <c r="O10" s="19">
        <v>34</v>
      </c>
      <c r="P10" s="18">
        <f aca="true" t="shared" si="0" ref="P10:P20">M10*1.5+N10*3+O10*0.5</f>
        <v>381.3333333333332</v>
      </c>
      <c r="Q10" s="18">
        <f aca="true" t="shared" si="1" ref="Q10:Q20">L10*0.5+P10*0.5</f>
        <v>354.66666666666663</v>
      </c>
      <c r="R10" s="14" t="s">
        <v>60</v>
      </c>
      <c r="S10" s="24">
        <v>6</v>
      </c>
      <c r="T10" s="20" t="s">
        <v>36</v>
      </c>
      <c r="U10" s="19"/>
      <c r="V10" s="26" t="s">
        <v>61</v>
      </c>
      <c r="W10" s="26" t="s">
        <v>45</v>
      </c>
      <c r="X10" s="15"/>
      <c r="Y10" s="1"/>
    </row>
    <row r="11" spans="1:25" s="28" customFormat="1" ht="43.5" customHeight="1">
      <c r="A11" s="12">
        <v>7</v>
      </c>
      <c r="B11" s="8" t="s">
        <v>39</v>
      </c>
      <c r="C11" s="13" t="s">
        <v>62</v>
      </c>
      <c r="D11" s="25"/>
      <c r="E11" s="14" t="s">
        <v>63</v>
      </c>
      <c r="F11" s="26" t="s">
        <v>64</v>
      </c>
      <c r="G11" s="27" t="s">
        <v>65</v>
      </c>
      <c r="H11" s="17">
        <v>74</v>
      </c>
      <c r="I11" s="17">
        <v>54</v>
      </c>
      <c r="J11" s="17">
        <v>82</v>
      </c>
      <c r="K11" s="17">
        <v>86</v>
      </c>
      <c r="L11" s="17">
        <v>296</v>
      </c>
      <c r="M11" s="17">
        <v>83</v>
      </c>
      <c r="N11" s="18">
        <v>87.2941176470588</v>
      </c>
      <c r="O11" s="19">
        <v>45</v>
      </c>
      <c r="P11" s="18">
        <f t="shared" si="0"/>
        <v>408.8823529411764</v>
      </c>
      <c r="Q11" s="18">
        <f t="shared" si="1"/>
        <v>352.4411764705882</v>
      </c>
      <c r="R11" s="14" t="s">
        <v>60</v>
      </c>
      <c r="S11" s="12">
        <v>7</v>
      </c>
      <c r="T11" s="20" t="s">
        <v>36</v>
      </c>
      <c r="U11" s="19"/>
      <c r="V11" s="14" t="s">
        <v>37</v>
      </c>
      <c r="W11" s="26" t="s">
        <v>38</v>
      </c>
      <c r="X11" s="15"/>
      <c r="Y11" s="1"/>
    </row>
    <row r="12" spans="1:25" s="33" customFormat="1" ht="41.25" customHeight="1">
      <c r="A12" s="12">
        <v>8</v>
      </c>
      <c r="B12" s="8" t="s">
        <v>39</v>
      </c>
      <c r="C12" s="26" t="s">
        <v>66</v>
      </c>
      <c r="D12" s="25"/>
      <c r="E12" s="29" t="s">
        <v>67</v>
      </c>
      <c r="F12" s="14" t="s">
        <v>68</v>
      </c>
      <c r="G12" s="27" t="s">
        <v>65</v>
      </c>
      <c r="H12" s="19">
        <v>64</v>
      </c>
      <c r="I12" s="19">
        <v>61</v>
      </c>
      <c r="J12" s="19">
        <v>98</v>
      </c>
      <c r="K12" s="19">
        <v>97</v>
      </c>
      <c r="L12" s="19">
        <v>320</v>
      </c>
      <c r="M12" s="25">
        <v>60</v>
      </c>
      <c r="N12" s="30">
        <v>89.6521739130435</v>
      </c>
      <c r="O12" s="19">
        <v>40</v>
      </c>
      <c r="P12" s="30">
        <f>M12*1.5+N12*3+O12*0.5</f>
        <v>378.9565217391305</v>
      </c>
      <c r="Q12" s="30">
        <f>L12*0.5+P12*0.5</f>
        <v>349.47826086956525</v>
      </c>
      <c r="R12" s="14" t="s">
        <v>60</v>
      </c>
      <c r="S12" s="24">
        <v>8</v>
      </c>
      <c r="T12" s="20" t="s">
        <v>36</v>
      </c>
      <c r="U12" s="31"/>
      <c r="V12" s="32" t="s">
        <v>37</v>
      </c>
      <c r="W12" s="26" t="s">
        <v>38</v>
      </c>
      <c r="X12" s="7"/>
      <c r="Y12" s="1"/>
    </row>
    <row r="13" spans="1:25" s="6" customFormat="1" ht="44.25" customHeight="1">
      <c r="A13" s="12">
        <v>9</v>
      </c>
      <c r="B13" s="8" t="s">
        <v>39</v>
      </c>
      <c r="C13" s="26" t="s">
        <v>69</v>
      </c>
      <c r="D13" s="34"/>
      <c r="E13" s="14" t="s">
        <v>70</v>
      </c>
      <c r="F13" s="14" t="s">
        <v>71</v>
      </c>
      <c r="G13" s="20" t="s">
        <v>65</v>
      </c>
      <c r="H13" s="19">
        <v>70</v>
      </c>
      <c r="I13" s="19">
        <v>65</v>
      </c>
      <c r="J13" s="19">
        <v>102</v>
      </c>
      <c r="K13" s="19">
        <v>60</v>
      </c>
      <c r="L13" s="19">
        <v>297</v>
      </c>
      <c r="M13" s="25">
        <v>80</v>
      </c>
      <c r="N13" s="30">
        <v>80.0909090909091</v>
      </c>
      <c r="O13" s="19">
        <v>66</v>
      </c>
      <c r="P13" s="30">
        <f t="shared" si="0"/>
        <v>393.27272727272725</v>
      </c>
      <c r="Q13" s="30">
        <f t="shared" si="1"/>
        <v>345.1363636363636</v>
      </c>
      <c r="R13" s="13" t="s">
        <v>43</v>
      </c>
      <c r="S13" s="12">
        <v>9</v>
      </c>
      <c r="T13" s="20" t="s">
        <v>36</v>
      </c>
      <c r="U13" s="19"/>
      <c r="V13" s="32" t="s">
        <v>72</v>
      </c>
      <c r="W13" s="26" t="s">
        <v>45</v>
      </c>
      <c r="X13" s="15"/>
      <c r="Y13" s="1"/>
    </row>
    <row r="14" spans="1:25" s="33" customFormat="1" ht="45" customHeight="1">
      <c r="A14" s="12">
        <v>10</v>
      </c>
      <c r="B14" s="8" t="s">
        <v>39</v>
      </c>
      <c r="C14" s="26" t="s">
        <v>73</v>
      </c>
      <c r="D14" s="34"/>
      <c r="E14" s="14" t="s">
        <v>74</v>
      </c>
      <c r="F14" s="14" t="s">
        <v>75</v>
      </c>
      <c r="G14" s="20" t="s">
        <v>65</v>
      </c>
      <c r="H14" s="19">
        <v>65</v>
      </c>
      <c r="I14" s="19">
        <v>64</v>
      </c>
      <c r="J14" s="19">
        <v>90</v>
      </c>
      <c r="K14" s="19">
        <v>92</v>
      </c>
      <c r="L14" s="19">
        <v>311</v>
      </c>
      <c r="M14" s="25">
        <v>68</v>
      </c>
      <c r="N14" s="30">
        <v>83.695652173913</v>
      </c>
      <c r="O14" s="19">
        <v>46</v>
      </c>
      <c r="P14" s="30">
        <f t="shared" si="0"/>
        <v>376.086956521739</v>
      </c>
      <c r="Q14" s="30">
        <f t="shared" si="1"/>
        <v>343.5434782608695</v>
      </c>
      <c r="R14" s="14" t="s">
        <v>60</v>
      </c>
      <c r="S14" s="24">
        <v>10</v>
      </c>
      <c r="T14" s="20" t="s">
        <v>36</v>
      </c>
      <c r="U14" s="31"/>
      <c r="V14" s="32" t="s">
        <v>76</v>
      </c>
      <c r="W14" s="26" t="s">
        <v>45</v>
      </c>
      <c r="X14" s="7"/>
      <c r="Y14" s="1"/>
    </row>
    <row r="15" spans="1:25" s="33" customFormat="1" ht="49.5" customHeight="1">
      <c r="A15" s="12">
        <v>11</v>
      </c>
      <c r="B15" s="8" t="s">
        <v>39</v>
      </c>
      <c r="C15" s="26" t="s">
        <v>77</v>
      </c>
      <c r="D15" s="34"/>
      <c r="E15" s="14" t="s">
        <v>78</v>
      </c>
      <c r="F15" s="14" t="s">
        <v>79</v>
      </c>
      <c r="G15" s="20" t="s">
        <v>65</v>
      </c>
      <c r="H15" s="19">
        <v>73</v>
      </c>
      <c r="I15" s="19">
        <v>50</v>
      </c>
      <c r="J15" s="19">
        <v>88</v>
      </c>
      <c r="K15" s="19">
        <v>91</v>
      </c>
      <c r="L15" s="19">
        <v>302</v>
      </c>
      <c r="M15" s="25">
        <v>75</v>
      </c>
      <c r="N15" s="30">
        <v>84</v>
      </c>
      <c r="O15" s="19">
        <v>35</v>
      </c>
      <c r="P15" s="30">
        <f t="shared" si="0"/>
        <v>382</v>
      </c>
      <c r="Q15" s="30">
        <f t="shared" si="1"/>
        <v>342</v>
      </c>
      <c r="R15" s="13" t="s">
        <v>43</v>
      </c>
      <c r="S15" s="12">
        <v>11</v>
      </c>
      <c r="T15" s="20" t="s">
        <v>36</v>
      </c>
      <c r="U15" s="31"/>
      <c r="V15" s="32" t="s">
        <v>80</v>
      </c>
      <c r="W15" s="26" t="s">
        <v>45</v>
      </c>
      <c r="X15" s="7"/>
      <c r="Y15" s="1"/>
    </row>
    <row r="16" spans="1:25" s="33" customFormat="1" ht="46.5" customHeight="1">
      <c r="A16" s="12">
        <v>12</v>
      </c>
      <c r="B16" s="8" t="s">
        <v>39</v>
      </c>
      <c r="C16" s="26" t="s">
        <v>81</v>
      </c>
      <c r="D16" s="34"/>
      <c r="E16" s="14" t="s">
        <v>82</v>
      </c>
      <c r="F16" s="14" t="s">
        <v>83</v>
      </c>
      <c r="G16" s="20" t="s">
        <v>65</v>
      </c>
      <c r="H16" s="19">
        <v>63</v>
      </c>
      <c r="I16" s="19">
        <v>50</v>
      </c>
      <c r="J16" s="19">
        <v>88</v>
      </c>
      <c r="K16" s="19">
        <v>92</v>
      </c>
      <c r="L16" s="19">
        <v>293</v>
      </c>
      <c r="M16" s="25">
        <v>79</v>
      </c>
      <c r="N16" s="30">
        <v>82.9444444444444</v>
      </c>
      <c r="O16" s="19">
        <v>40</v>
      </c>
      <c r="P16" s="30">
        <f t="shared" si="0"/>
        <v>387.3333333333332</v>
      </c>
      <c r="Q16" s="30">
        <f t="shared" si="1"/>
        <v>340.16666666666663</v>
      </c>
      <c r="R16" s="13" t="s">
        <v>43</v>
      </c>
      <c r="S16" s="24">
        <v>12</v>
      </c>
      <c r="T16" s="20" t="s">
        <v>36</v>
      </c>
      <c r="U16" s="31"/>
      <c r="V16" s="32" t="s">
        <v>84</v>
      </c>
      <c r="W16" s="26" t="s">
        <v>45</v>
      </c>
      <c r="X16" s="7"/>
      <c r="Y16" s="1"/>
    </row>
    <row r="17" spans="1:25" s="28" customFormat="1" ht="44.25" customHeight="1">
      <c r="A17" s="12">
        <v>13</v>
      </c>
      <c r="B17" s="8" t="s">
        <v>39</v>
      </c>
      <c r="C17" s="26" t="s">
        <v>85</v>
      </c>
      <c r="D17" s="25"/>
      <c r="E17" s="29" t="s">
        <v>86</v>
      </c>
      <c r="F17" s="14" t="s">
        <v>87</v>
      </c>
      <c r="G17" s="20" t="s">
        <v>59</v>
      </c>
      <c r="H17" s="19">
        <v>57</v>
      </c>
      <c r="I17" s="19">
        <v>53</v>
      </c>
      <c r="J17" s="19">
        <v>94</v>
      </c>
      <c r="K17" s="19">
        <v>100</v>
      </c>
      <c r="L17" s="19">
        <v>304</v>
      </c>
      <c r="M17" s="25">
        <v>64</v>
      </c>
      <c r="N17" s="30">
        <v>89.1363636363636</v>
      </c>
      <c r="O17" s="19">
        <v>22</v>
      </c>
      <c r="P17" s="30">
        <f t="shared" si="0"/>
        <v>374.40909090909076</v>
      </c>
      <c r="Q17" s="30">
        <f t="shared" si="1"/>
        <v>339.2045454545454</v>
      </c>
      <c r="R17" s="13" t="s">
        <v>43</v>
      </c>
      <c r="S17" s="12">
        <v>13</v>
      </c>
      <c r="T17" s="20" t="s">
        <v>36</v>
      </c>
      <c r="U17" s="19"/>
      <c r="V17" s="32" t="s">
        <v>88</v>
      </c>
      <c r="W17" s="26" t="s">
        <v>45</v>
      </c>
      <c r="X17" s="15"/>
      <c r="Y17" s="1"/>
    </row>
    <row r="18" spans="1:25" s="28" customFormat="1" ht="48" customHeight="1">
      <c r="A18" s="12">
        <v>14</v>
      </c>
      <c r="B18" s="8" t="s">
        <v>39</v>
      </c>
      <c r="C18" s="26" t="s">
        <v>89</v>
      </c>
      <c r="D18" s="25"/>
      <c r="E18" s="14" t="s">
        <v>90</v>
      </c>
      <c r="F18" s="14" t="s">
        <v>91</v>
      </c>
      <c r="G18" s="20" t="s">
        <v>65</v>
      </c>
      <c r="H18" s="19">
        <v>68</v>
      </c>
      <c r="I18" s="19">
        <v>55</v>
      </c>
      <c r="J18" s="19">
        <v>88</v>
      </c>
      <c r="K18" s="19">
        <v>76</v>
      </c>
      <c r="L18" s="19">
        <v>287</v>
      </c>
      <c r="M18" s="25">
        <v>75</v>
      </c>
      <c r="N18" s="30">
        <v>88.63</v>
      </c>
      <c r="O18" s="19">
        <v>20</v>
      </c>
      <c r="P18" s="30">
        <f t="shared" si="0"/>
        <v>388.39</v>
      </c>
      <c r="Q18" s="30">
        <f t="shared" si="1"/>
        <v>337.695</v>
      </c>
      <c r="R18" s="13" t="s">
        <v>43</v>
      </c>
      <c r="S18" s="24">
        <v>14</v>
      </c>
      <c r="T18" s="20" t="s">
        <v>36</v>
      </c>
      <c r="U18" s="25"/>
      <c r="V18" s="32" t="s">
        <v>37</v>
      </c>
      <c r="W18" s="26" t="s">
        <v>38</v>
      </c>
      <c r="X18" s="25"/>
      <c r="Y18" s="1"/>
    </row>
    <row r="19" spans="1:25" s="28" customFormat="1" ht="47.25" customHeight="1">
      <c r="A19" s="12">
        <v>15</v>
      </c>
      <c r="B19" s="8" t="s">
        <v>39</v>
      </c>
      <c r="C19" s="26" t="s">
        <v>92</v>
      </c>
      <c r="D19" s="25"/>
      <c r="E19" s="14" t="s">
        <v>93</v>
      </c>
      <c r="F19" s="14" t="s">
        <v>94</v>
      </c>
      <c r="G19" s="20" t="s">
        <v>65</v>
      </c>
      <c r="H19" s="19">
        <v>63</v>
      </c>
      <c r="I19" s="19">
        <v>55</v>
      </c>
      <c r="J19" s="19">
        <v>65</v>
      </c>
      <c r="K19" s="19">
        <v>73</v>
      </c>
      <c r="L19" s="19">
        <v>256</v>
      </c>
      <c r="M19" s="25">
        <v>87</v>
      </c>
      <c r="N19" s="30">
        <v>87.79</v>
      </c>
      <c r="O19" s="19">
        <v>51</v>
      </c>
      <c r="P19" s="30">
        <f t="shared" si="0"/>
        <v>419.37</v>
      </c>
      <c r="Q19" s="30">
        <f t="shared" si="1"/>
        <v>337.685</v>
      </c>
      <c r="R19" s="14" t="s">
        <v>60</v>
      </c>
      <c r="S19" s="12">
        <v>15</v>
      </c>
      <c r="T19" s="20" t="s">
        <v>36</v>
      </c>
      <c r="U19" s="25"/>
      <c r="V19" s="32" t="s">
        <v>37</v>
      </c>
      <c r="W19" s="26" t="s">
        <v>38</v>
      </c>
      <c r="X19" s="25"/>
      <c r="Y19" s="1"/>
    </row>
    <row r="20" spans="1:25" s="28" customFormat="1" ht="48" customHeight="1">
      <c r="A20" s="12">
        <v>16</v>
      </c>
      <c r="B20" s="8" t="s">
        <v>39</v>
      </c>
      <c r="C20" s="13" t="s">
        <v>77</v>
      </c>
      <c r="D20" s="25"/>
      <c r="E20" s="14" t="s">
        <v>95</v>
      </c>
      <c r="F20" s="26" t="s">
        <v>96</v>
      </c>
      <c r="G20" s="20" t="s">
        <v>65</v>
      </c>
      <c r="H20" s="17">
        <v>62</v>
      </c>
      <c r="I20" s="17">
        <v>59</v>
      </c>
      <c r="J20" s="17">
        <v>86</v>
      </c>
      <c r="K20" s="17">
        <v>77</v>
      </c>
      <c r="L20" s="17">
        <v>284</v>
      </c>
      <c r="M20" s="17">
        <v>60</v>
      </c>
      <c r="N20" s="18">
        <v>83.8947368421053</v>
      </c>
      <c r="O20" s="19">
        <v>57</v>
      </c>
      <c r="P20" s="18">
        <f t="shared" si="0"/>
        <v>370.1842105263159</v>
      </c>
      <c r="Q20" s="18">
        <f t="shared" si="1"/>
        <v>327.0921052631579</v>
      </c>
      <c r="R20" s="13" t="s">
        <v>43</v>
      </c>
      <c r="S20" s="24">
        <v>16</v>
      </c>
      <c r="T20" s="20" t="s">
        <v>36</v>
      </c>
      <c r="U20" s="19"/>
      <c r="V20" s="14" t="s">
        <v>37</v>
      </c>
      <c r="W20" s="26" t="s">
        <v>38</v>
      </c>
      <c r="X20" s="15"/>
      <c r="Y20" s="1"/>
    </row>
    <row r="21" spans="1:24" s="37" customFormat="1" ht="43.5" customHeight="1">
      <c r="A21" s="12">
        <v>17</v>
      </c>
      <c r="B21" s="20" t="s">
        <v>97</v>
      </c>
      <c r="C21" s="8" t="s">
        <v>98</v>
      </c>
      <c r="D21" s="35"/>
      <c r="E21" s="58" t="s">
        <v>192</v>
      </c>
      <c r="F21" s="8" t="s">
        <v>99</v>
      </c>
      <c r="G21" s="20"/>
      <c r="H21" s="8"/>
      <c r="I21" s="8"/>
      <c r="J21" s="8"/>
      <c r="K21" s="8"/>
      <c r="L21" s="8"/>
      <c r="M21" s="8"/>
      <c r="N21" s="8"/>
      <c r="O21" s="8"/>
      <c r="P21" s="18">
        <v>84.39</v>
      </c>
      <c r="Q21" s="8"/>
      <c r="R21" s="8" t="s">
        <v>43</v>
      </c>
      <c r="S21" s="8"/>
      <c r="T21" s="20" t="s">
        <v>36</v>
      </c>
      <c r="U21" s="36"/>
      <c r="V21" s="8" t="s">
        <v>37</v>
      </c>
      <c r="W21" s="8" t="s">
        <v>100</v>
      </c>
      <c r="X21" s="8" t="s">
        <v>101</v>
      </c>
    </row>
    <row r="22" spans="1:24" s="37" customFormat="1" ht="45.75" customHeight="1">
      <c r="A22" s="12">
        <v>18</v>
      </c>
      <c r="B22" s="20" t="s">
        <v>97</v>
      </c>
      <c r="C22" s="14" t="s">
        <v>102</v>
      </c>
      <c r="D22" s="35"/>
      <c r="E22" s="29" t="s">
        <v>103</v>
      </c>
      <c r="F22" s="14" t="s">
        <v>104</v>
      </c>
      <c r="G22" s="19"/>
      <c r="H22" s="19">
        <v>70</v>
      </c>
      <c r="I22" s="19">
        <v>68</v>
      </c>
      <c r="J22" s="19">
        <v>102</v>
      </c>
      <c r="K22" s="25">
        <v>105</v>
      </c>
      <c r="L22" s="30">
        <f aca="true" t="shared" si="2" ref="L22:L31">K22+J22+I22+H22</f>
        <v>345</v>
      </c>
      <c r="M22" s="19">
        <v>84</v>
      </c>
      <c r="N22" s="30">
        <v>85</v>
      </c>
      <c r="O22" s="30">
        <v>53</v>
      </c>
      <c r="P22" s="18">
        <f aca="true" t="shared" si="3" ref="P22:P31">O22*0.5+N22*3+M22*1.5</f>
        <v>407.5</v>
      </c>
      <c r="Q22" s="38">
        <f aca="true" t="shared" si="4" ref="Q22:Q31">P22*0.5+L22*0.5</f>
        <v>376.25</v>
      </c>
      <c r="R22" s="25" t="s">
        <v>43</v>
      </c>
      <c r="S22" s="29">
        <v>1</v>
      </c>
      <c r="T22" s="20" t="s">
        <v>36</v>
      </c>
      <c r="U22" s="39"/>
      <c r="V22" s="19" t="s">
        <v>37</v>
      </c>
      <c r="W22" s="19" t="s">
        <v>100</v>
      </c>
      <c r="X22" s="40"/>
    </row>
    <row r="23" spans="1:24" ht="47.25" customHeight="1">
      <c r="A23" s="12">
        <v>19</v>
      </c>
      <c r="B23" s="20" t="s">
        <v>97</v>
      </c>
      <c r="C23" s="14" t="s">
        <v>105</v>
      </c>
      <c r="D23" s="23"/>
      <c r="E23" s="29" t="s">
        <v>106</v>
      </c>
      <c r="F23" s="14" t="s">
        <v>107</v>
      </c>
      <c r="G23" s="20" t="s">
        <v>59</v>
      </c>
      <c r="H23" s="19">
        <v>61</v>
      </c>
      <c r="I23" s="19">
        <v>62</v>
      </c>
      <c r="J23" s="19">
        <v>100</v>
      </c>
      <c r="K23" s="25">
        <v>93</v>
      </c>
      <c r="L23" s="30">
        <f t="shared" si="2"/>
        <v>316</v>
      </c>
      <c r="M23" s="19">
        <v>74</v>
      </c>
      <c r="N23" s="30">
        <v>87.8</v>
      </c>
      <c r="O23" s="30">
        <v>74</v>
      </c>
      <c r="P23" s="18">
        <f t="shared" si="3"/>
        <v>411.4</v>
      </c>
      <c r="Q23" s="38">
        <f t="shared" si="4"/>
        <v>363.7</v>
      </c>
      <c r="R23" s="25" t="s">
        <v>60</v>
      </c>
      <c r="S23" s="14">
        <v>2</v>
      </c>
      <c r="T23" s="20" t="s">
        <v>36</v>
      </c>
      <c r="U23" s="39"/>
      <c r="V23" s="19" t="s">
        <v>37</v>
      </c>
      <c r="W23" s="19" t="s">
        <v>100</v>
      </c>
      <c r="X23" s="22"/>
    </row>
    <row r="24" spans="1:24" ht="42" customHeight="1">
      <c r="A24" s="12">
        <v>20</v>
      </c>
      <c r="B24" s="20" t="s">
        <v>97</v>
      </c>
      <c r="C24" s="14" t="s">
        <v>108</v>
      </c>
      <c r="D24" s="23"/>
      <c r="E24" s="29" t="s">
        <v>109</v>
      </c>
      <c r="F24" s="19" t="s">
        <v>110</v>
      </c>
      <c r="G24" s="19" t="s">
        <v>65</v>
      </c>
      <c r="H24" s="19">
        <v>68</v>
      </c>
      <c r="I24" s="19">
        <v>51</v>
      </c>
      <c r="J24" s="19">
        <v>98</v>
      </c>
      <c r="K24" s="25">
        <v>96</v>
      </c>
      <c r="L24" s="30">
        <f t="shared" si="2"/>
        <v>313</v>
      </c>
      <c r="M24" s="19">
        <v>80.5</v>
      </c>
      <c r="N24" s="30">
        <v>81.6</v>
      </c>
      <c r="O24" s="30">
        <v>32</v>
      </c>
      <c r="P24" s="18">
        <f t="shared" si="3"/>
        <v>381.54999999999995</v>
      </c>
      <c r="Q24" s="38">
        <f t="shared" si="4"/>
        <v>347.275</v>
      </c>
      <c r="R24" s="25" t="s">
        <v>60</v>
      </c>
      <c r="S24" s="14">
        <v>3</v>
      </c>
      <c r="T24" s="20" t="s">
        <v>36</v>
      </c>
      <c r="U24" s="39"/>
      <c r="V24" s="19" t="s">
        <v>111</v>
      </c>
      <c r="W24" s="19" t="s">
        <v>112</v>
      </c>
      <c r="X24" s="22"/>
    </row>
    <row r="25" spans="1:24" ht="38.25" customHeight="1">
      <c r="A25" s="12">
        <v>21</v>
      </c>
      <c r="B25" s="20" t="s">
        <v>97</v>
      </c>
      <c r="C25" s="26" t="s">
        <v>113</v>
      </c>
      <c r="D25" s="23"/>
      <c r="E25" s="29" t="s">
        <v>114</v>
      </c>
      <c r="F25" s="17" t="s">
        <v>115</v>
      </c>
      <c r="G25" s="17" t="s">
        <v>65</v>
      </c>
      <c r="H25" s="17">
        <v>71</v>
      </c>
      <c r="I25" s="17">
        <v>53</v>
      </c>
      <c r="J25" s="17">
        <v>90</v>
      </c>
      <c r="K25" s="17">
        <v>85</v>
      </c>
      <c r="L25" s="18">
        <v>299</v>
      </c>
      <c r="M25" s="19">
        <v>75</v>
      </c>
      <c r="N25" s="18">
        <v>84</v>
      </c>
      <c r="O25" s="18">
        <v>47</v>
      </c>
      <c r="P25" s="18">
        <f>O25*0.5+N25*3+M25*1.5</f>
        <v>388</v>
      </c>
      <c r="Q25" s="38">
        <f>P25*0.5+L25*0.5</f>
        <v>343.5</v>
      </c>
      <c r="R25" s="25" t="s">
        <v>43</v>
      </c>
      <c r="S25" s="29">
        <v>4</v>
      </c>
      <c r="T25" s="20" t="s">
        <v>36</v>
      </c>
      <c r="U25" s="41"/>
      <c r="V25" s="17" t="s">
        <v>116</v>
      </c>
      <c r="W25" s="17" t="s">
        <v>112</v>
      </c>
      <c r="X25" s="22"/>
    </row>
    <row r="26" spans="1:24" ht="40.5" customHeight="1">
      <c r="A26" s="12">
        <v>22</v>
      </c>
      <c r="B26" s="20" t="s">
        <v>97</v>
      </c>
      <c r="C26" s="19" t="s">
        <v>117</v>
      </c>
      <c r="D26" s="23"/>
      <c r="E26" s="29" t="s">
        <v>118</v>
      </c>
      <c r="F26" s="19" t="s">
        <v>119</v>
      </c>
      <c r="G26" s="19"/>
      <c r="H26" s="19">
        <v>58</v>
      </c>
      <c r="I26" s="19">
        <v>58</v>
      </c>
      <c r="J26" s="19">
        <v>78</v>
      </c>
      <c r="K26" s="25">
        <v>106</v>
      </c>
      <c r="L26" s="30">
        <f t="shared" si="2"/>
        <v>300</v>
      </c>
      <c r="M26" s="19">
        <v>77</v>
      </c>
      <c r="N26" s="30">
        <v>86.25</v>
      </c>
      <c r="O26" s="30">
        <v>33</v>
      </c>
      <c r="P26" s="18">
        <f t="shared" si="3"/>
        <v>390.75</v>
      </c>
      <c r="Q26" s="38">
        <f t="shared" si="4"/>
        <v>345.375</v>
      </c>
      <c r="R26" s="25" t="s">
        <v>43</v>
      </c>
      <c r="S26" s="42">
        <v>5</v>
      </c>
      <c r="T26" s="20" t="s">
        <v>36</v>
      </c>
      <c r="U26" s="43"/>
      <c r="V26" s="19" t="s">
        <v>120</v>
      </c>
      <c r="W26" s="19" t="s">
        <v>112</v>
      </c>
      <c r="X26" s="44"/>
    </row>
    <row r="27" spans="1:24" ht="44.25" customHeight="1">
      <c r="A27" s="12">
        <v>23</v>
      </c>
      <c r="B27" s="20" t="s">
        <v>97</v>
      </c>
      <c r="C27" s="19" t="s">
        <v>121</v>
      </c>
      <c r="D27" s="23"/>
      <c r="E27" s="29" t="s">
        <v>122</v>
      </c>
      <c r="F27" s="19" t="s">
        <v>123</v>
      </c>
      <c r="G27" s="19" t="s">
        <v>65</v>
      </c>
      <c r="H27" s="19">
        <v>57</v>
      </c>
      <c r="I27" s="19">
        <v>40</v>
      </c>
      <c r="J27" s="19">
        <v>106</v>
      </c>
      <c r="K27" s="25">
        <v>72</v>
      </c>
      <c r="L27" s="30">
        <f t="shared" si="2"/>
        <v>275</v>
      </c>
      <c r="M27" s="19">
        <v>79</v>
      </c>
      <c r="N27" s="30">
        <v>86.4</v>
      </c>
      <c r="O27" s="30">
        <v>30</v>
      </c>
      <c r="P27" s="18">
        <f t="shared" si="3"/>
        <v>392.70000000000005</v>
      </c>
      <c r="Q27" s="38">
        <f t="shared" si="4"/>
        <v>333.85</v>
      </c>
      <c r="R27" s="25" t="s">
        <v>43</v>
      </c>
      <c r="S27" s="42">
        <v>6</v>
      </c>
      <c r="T27" s="20" t="s">
        <v>36</v>
      </c>
      <c r="U27" s="43"/>
      <c r="V27" s="19" t="s">
        <v>84</v>
      </c>
      <c r="W27" s="19" t="s">
        <v>112</v>
      </c>
      <c r="X27" s="22"/>
    </row>
    <row r="28" spans="1:24" ht="45" customHeight="1">
      <c r="A28" s="12">
        <v>24</v>
      </c>
      <c r="B28" s="20" t="s">
        <v>97</v>
      </c>
      <c r="C28" s="14" t="s">
        <v>124</v>
      </c>
      <c r="D28" s="23"/>
      <c r="E28" s="29" t="s">
        <v>125</v>
      </c>
      <c r="F28" s="19" t="s">
        <v>126</v>
      </c>
      <c r="G28" s="19" t="s">
        <v>65</v>
      </c>
      <c r="H28" s="19">
        <v>60</v>
      </c>
      <c r="I28" s="19">
        <v>51</v>
      </c>
      <c r="J28" s="19">
        <v>88</v>
      </c>
      <c r="K28" s="25">
        <v>87</v>
      </c>
      <c r="L28" s="30">
        <f>SUM(H28:K28)</f>
        <v>286</v>
      </c>
      <c r="M28" s="19">
        <v>66</v>
      </c>
      <c r="N28" s="30">
        <v>82.8</v>
      </c>
      <c r="O28" s="30">
        <v>51</v>
      </c>
      <c r="P28" s="18">
        <f>O28*0.5+M28*1.5+N28*3</f>
        <v>372.9</v>
      </c>
      <c r="Q28" s="38">
        <f>L28*0.5+P28*0.5</f>
        <v>329.45</v>
      </c>
      <c r="R28" s="25" t="s">
        <v>43</v>
      </c>
      <c r="S28" s="29">
        <v>7</v>
      </c>
      <c r="T28" s="20" t="s">
        <v>36</v>
      </c>
      <c r="U28" s="39"/>
      <c r="V28" s="19" t="s">
        <v>37</v>
      </c>
      <c r="W28" s="19" t="s">
        <v>100</v>
      </c>
      <c r="X28" s="45"/>
    </row>
    <row r="29" spans="1:24" ht="43.5" customHeight="1">
      <c r="A29" s="12">
        <v>25</v>
      </c>
      <c r="B29" s="20" t="s">
        <v>97</v>
      </c>
      <c r="C29" s="14" t="s">
        <v>127</v>
      </c>
      <c r="D29" s="23"/>
      <c r="E29" s="29" t="s">
        <v>128</v>
      </c>
      <c r="F29" s="19" t="s">
        <v>129</v>
      </c>
      <c r="G29" s="19" t="s">
        <v>65</v>
      </c>
      <c r="H29" s="19">
        <v>64</v>
      </c>
      <c r="I29" s="19">
        <v>57</v>
      </c>
      <c r="J29" s="19">
        <v>68</v>
      </c>
      <c r="K29" s="25">
        <v>80</v>
      </c>
      <c r="L29" s="30">
        <f t="shared" si="2"/>
        <v>269</v>
      </c>
      <c r="M29" s="19">
        <v>76</v>
      </c>
      <c r="N29" s="30">
        <v>87.8</v>
      </c>
      <c r="O29" s="30">
        <v>39</v>
      </c>
      <c r="P29" s="18">
        <f t="shared" si="3"/>
        <v>396.9</v>
      </c>
      <c r="Q29" s="38">
        <f t="shared" si="4"/>
        <v>332.95</v>
      </c>
      <c r="R29" s="25" t="s">
        <v>43</v>
      </c>
      <c r="S29" s="14">
        <v>8</v>
      </c>
      <c r="T29" s="20" t="s">
        <v>36</v>
      </c>
      <c r="U29" s="39"/>
      <c r="V29" s="19" t="s">
        <v>37</v>
      </c>
      <c r="W29" s="19" t="s">
        <v>100</v>
      </c>
      <c r="X29" s="22"/>
    </row>
    <row r="30" spans="1:24" ht="47.25" customHeight="1">
      <c r="A30" s="12">
        <v>26</v>
      </c>
      <c r="B30" s="20" t="s">
        <v>97</v>
      </c>
      <c r="C30" s="14" t="s">
        <v>121</v>
      </c>
      <c r="D30" s="23"/>
      <c r="E30" s="29" t="s">
        <v>130</v>
      </c>
      <c r="F30" s="32" t="s">
        <v>131</v>
      </c>
      <c r="G30" s="20" t="s">
        <v>59</v>
      </c>
      <c r="H30" s="19">
        <v>50</v>
      </c>
      <c r="I30" s="19">
        <v>49</v>
      </c>
      <c r="J30" s="19">
        <v>88</v>
      </c>
      <c r="K30" s="25">
        <v>76</v>
      </c>
      <c r="L30" s="30">
        <f t="shared" si="2"/>
        <v>263</v>
      </c>
      <c r="M30" s="19">
        <v>66.5</v>
      </c>
      <c r="N30" s="30">
        <v>87.25</v>
      </c>
      <c r="O30" s="30">
        <v>57</v>
      </c>
      <c r="P30" s="18">
        <f t="shared" si="3"/>
        <v>390</v>
      </c>
      <c r="Q30" s="38">
        <f t="shared" si="4"/>
        <v>326.5</v>
      </c>
      <c r="R30" s="25" t="s">
        <v>60</v>
      </c>
      <c r="S30" s="14">
        <v>9</v>
      </c>
      <c r="T30" s="20" t="s">
        <v>132</v>
      </c>
      <c r="U30" s="39"/>
      <c r="V30" s="19" t="s">
        <v>37</v>
      </c>
      <c r="W30" s="19" t="s">
        <v>100</v>
      </c>
      <c r="X30" s="46" t="s">
        <v>133</v>
      </c>
    </row>
    <row r="31" spans="1:24" ht="41.25" customHeight="1">
      <c r="A31" s="12">
        <v>27</v>
      </c>
      <c r="B31" s="20" t="s">
        <v>97</v>
      </c>
      <c r="C31" s="26" t="s">
        <v>134</v>
      </c>
      <c r="D31" s="23"/>
      <c r="E31" s="29" t="s">
        <v>135</v>
      </c>
      <c r="F31" s="17" t="s">
        <v>136</v>
      </c>
      <c r="G31" s="20" t="s">
        <v>59</v>
      </c>
      <c r="H31" s="17">
        <v>55</v>
      </c>
      <c r="I31" s="17">
        <v>57</v>
      </c>
      <c r="J31" s="17">
        <v>65</v>
      </c>
      <c r="K31" s="17">
        <v>91</v>
      </c>
      <c r="L31" s="18">
        <f t="shared" si="2"/>
        <v>268</v>
      </c>
      <c r="M31" s="19">
        <v>73.5</v>
      </c>
      <c r="N31" s="18">
        <v>83.6</v>
      </c>
      <c r="O31" s="18">
        <v>45</v>
      </c>
      <c r="P31" s="18">
        <f t="shared" si="3"/>
        <v>383.54999999999995</v>
      </c>
      <c r="Q31" s="38">
        <f t="shared" si="4"/>
        <v>325.775</v>
      </c>
      <c r="R31" s="25" t="s">
        <v>43</v>
      </c>
      <c r="S31" s="29">
        <v>10</v>
      </c>
      <c r="T31" s="20" t="s">
        <v>36</v>
      </c>
      <c r="U31" s="41"/>
      <c r="V31" s="17" t="s">
        <v>137</v>
      </c>
      <c r="W31" s="17" t="s">
        <v>112</v>
      </c>
      <c r="X31" s="22"/>
    </row>
    <row r="32" spans="1:24" ht="37.5" customHeight="1">
      <c r="A32" s="12">
        <v>28</v>
      </c>
      <c r="B32" s="20" t="s">
        <v>138</v>
      </c>
      <c r="C32" s="46" t="s">
        <v>139</v>
      </c>
      <c r="D32" s="23"/>
      <c r="E32" s="14" t="s">
        <v>140</v>
      </c>
      <c r="F32" s="46" t="s">
        <v>141</v>
      </c>
      <c r="G32" s="46"/>
      <c r="H32" s="46">
        <v>68</v>
      </c>
      <c r="I32" s="46">
        <v>74</v>
      </c>
      <c r="J32" s="46">
        <v>110</v>
      </c>
      <c r="K32" s="46">
        <v>117</v>
      </c>
      <c r="L32" s="46">
        <v>369</v>
      </c>
      <c r="M32" s="46">
        <v>79</v>
      </c>
      <c r="N32" s="46">
        <v>87.6</v>
      </c>
      <c r="O32" s="46">
        <v>39</v>
      </c>
      <c r="P32" s="47">
        <f>M32*1.5+N32*3+O32*0.5</f>
        <v>400.79999999999995</v>
      </c>
      <c r="Q32" s="47">
        <f>L32*0.5+P32*0.5</f>
        <v>384.9</v>
      </c>
      <c r="R32" s="14" t="s">
        <v>60</v>
      </c>
      <c r="S32" s="19">
        <v>1</v>
      </c>
      <c r="T32" s="20" t="s">
        <v>36</v>
      </c>
      <c r="U32" s="48"/>
      <c r="V32" s="14" t="s">
        <v>142</v>
      </c>
      <c r="W32" s="46" t="s">
        <v>45</v>
      </c>
      <c r="X32" s="20"/>
    </row>
    <row r="33" spans="1:24" ht="36">
      <c r="A33" s="12">
        <v>29</v>
      </c>
      <c r="B33" s="20" t="s">
        <v>138</v>
      </c>
      <c r="C33" s="46" t="s">
        <v>143</v>
      </c>
      <c r="D33" s="23"/>
      <c r="E33" s="14" t="s">
        <v>144</v>
      </c>
      <c r="F33" s="46" t="s">
        <v>145</v>
      </c>
      <c r="G33" s="46"/>
      <c r="H33" s="46">
        <v>59</v>
      </c>
      <c r="I33" s="46">
        <v>70</v>
      </c>
      <c r="J33" s="46">
        <v>93</v>
      </c>
      <c r="K33" s="46">
        <v>126</v>
      </c>
      <c r="L33" s="46">
        <v>348</v>
      </c>
      <c r="M33" s="46">
        <v>80</v>
      </c>
      <c r="N33" s="46">
        <v>87</v>
      </c>
      <c r="O33" s="46">
        <v>35</v>
      </c>
      <c r="P33" s="47">
        <f aca="true" t="shared" si="5" ref="P33:P47">M33*1.5+N33*3+O33*0.5</f>
        <v>398.5</v>
      </c>
      <c r="Q33" s="47">
        <f aca="true" t="shared" si="6" ref="Q33:Q47">L33*0.5+P33*0.5</f>
        <v>373.25</v>
      </c>
      <c r="R33" s="14" t="s">
        <v>43</v>
      </c>
      <c r="S33" s="19">
        <v>2</v>
      </c>
      <c r="T33" s="20" t="s">
        <v>36</v>
      </c>
      <c r="U33" s="48"/>
      <c r="V33" s="14" t="s">
        <v>37</v>
      </c>
      <c r="W33" s="46" t="s">
        <v>38</v>
      </c>
      <c r="X33" s="49"/>
    </row>
    <row r="34" spans="1:24" ht="36">
      <c r="A34" s="12">
        <v>30</v>
      </c>
      <c r="B34" s="20" t="s">
        <v>138</v>
      </c>
      <c r="C34" s="46" t="s">
        <v>146</v>
      </c>
      <c r="D34" s="23"/>
      <c r="E34" s="14" t="s">
        <v>147</v>
      </c>
      <c r="F34" s="46" t="s">
        <v>148</v>
      </c>
      <c r="G34" s="20" t="s">
        <v>59</v>
      </c>
      <c r="H34" s="46">
        <v>63</v>
      </c>
      <c r="I34" s="46">
        <v>52</v>
      </c>
      <c r="J34" s="46">
        <v>98</v>
      </c>
      <c r="K34" s="46">
        <v>92</v>
      </c>
      <c r="L34" s="46">
        <v>305</v>
      </c>
      <c r="M34" s="46">
        <v>80</v>
      </c>
      <c r="N34" s="46">
        <v>84</v>
      </c>
      <c r="O34" s="46">
        <v>37</v>
      </c>
      <c r="P34" s="47">
        <f t="shared" si="5"/>
        <v>390.5</v>
      </c>
      <c r="Q34" s="47">
        <f t="shared" si="6"/>
        <v>347.75</v>
      </c>
      <c r="R34" s="14" t="s">
        <v>60</v>
      </c>
      <c r="S34" s="19">
        <v>3</v>
      </c>
      <c r="T34" s="20" t="s">
        <v>36</v>
      </c>
      <c r="U34" s="48"/>
      <c r="V34" s="14" t="s">
        <v>37</v>
      </c>
      <c r="W34" s="46" t="s">
        <v>100</v>
      </c>
      <c r="X34" s="26"/>
    </row>
    <row r="35" spans="1:24" ht="36">
      <c r="A35" s="12">
        <v>31</v>
      </c>
      <c r="B35" s="20" t="s">
        <v>138</v>
      </c>
      <c r="C35" s="46" t="s">
        <v>149</v>
      </c>
      <c r="D35" s="23"/>
      <c r="E35" s="14" t="s">
        <v>150</v>
      </c>
      <c r="F35" s="46" t="s">
        <v>151</v>
      </c>
      <c r="G35" s="46"/>
      <c r="H35" s="46">
        <v>53</v>
      </c>
      <c r="I35" s="46">
        <v>46</v>
      </c>
      <c r="J35" s="46">
        <v>69</v>
      </c>
      <c r="K35" s="46">
        <v>105</v>
      </c>
      <c r="L35" s="46">
        <v>273</v>
      </c>
      <c r="M35" s="46">
        <v>83</v>
      </c>
      <c r="N35" s="46">
        <v>86.8</v>
      </c>
      <c r="O35" s="46">
        <v>47</v>
      </c>
      <c r="P35" s="47">
        <f t="shared" si="5"/>
        <v>408.4</v>
      </c>
      <c r="Q35" s="47">
        <f t="shared" si="6"/>
        <v>340.7</v>
      </c>
      <c r="R35" s="14" t="s">
        <v>43</v>
      </c>
      <c r="S35" s="19">
        <v>4</v>
      </c>
      <c r="T35" s="20" t="s">
        <v>36</v>
      </c>
      <c r="U35" s="48"/>
      <c r="V35" s="14" t="s">
        <v>37</v>
      </c>
      <c r="W35" s="46" t="s">
        <v>100</v>
      </c>
      <c r="X35" s="26"/>
    </row>
    <row r="36" spans="1:24" ht="45">
      <c r="A36" s="12">
        <v>32</v>
      </c>
      <c r="B36" s="20" t="s">
        <v>138</v>
      </c>
      <c r="C36" s="46" t="s">
        <v>152</v>
      </c>
      <c r="D36" s="23"/>
      <c r="E36" s="14" t="s">
        <v>153</v>
      </c>
      <c r="F36" s="46" t="s">
        <v>154</v>
      </c>
      <c r="G36" s="20" t="s">
        <v>59</v>
      </c>
      <c r="H36" s="46">
        <v>58</v>
      </c>
      <c r="I36" s="46">
        <v>42</v>
      </c>
      <c r="J36" s="46">
        <v>78</v>
      </c>
      <c r="K36" s="46">
        <v>119</v>
      </c>
      <c r="L36" s="46">
        <v>297</v>
      </c>
      <c r="M36" s="46">
        <v>75</v>
      </c>
      <c r="N36" s="46">
        <v>84.6</v>
      </c>
      <c r="O36" s="46">
        <v>31</v>
      </c>
      <c r="P36" s="47">
        <f t="shared" si="5"/>
        <v>381.79999999999995</v>
      </c>
      <c r="Q36" s="47">
        <f t="shared" si="6"/>
        <v>339.4</v>
      </c>
      <c r="R36" s="14" t="s">
        <v>43</v>
      </c>
      <c r="S36" s="19">
        <v>5</v>
      </c>
      <c r="T36" s="20" t="s">
        <v>132</v>
      </c>
      <c r="U36" s="48"/>
      <c r="V36" s="14" t="s">
        <v>155</v>
      </c>
      <c r="W36" s="46" t="s">
        <v>112</v>
      </c>
      <c r="X36" s="46" t="s">
        <v>133</v>
      </c>
    </row>
    <row r="37" spans="1:24" ht="36">
      <c r="A37" s="12">
        <v>33</v>
      </c>
      <c r="B37" s="20" t="s">
        <v>138</v>
      </c>
      <c r="C37" s="46" t="s">
        <v>156</v>
      </c>
      <c r="D37" s="23"/>
      <c r="E37" s="14" t="s">
        <v>157</v>
      </c>
      <c r="F37" s="46" t="s">
        <v>158</v>
      </c>
      <c r="G37" s="46"/>
      <c r="H37" s="46">
        <v>64</v>
      </c>
      <c r="I37" s="46">
        <v>68</v>
      </c>
      <c r="J37" s="46">
        <v>53</v>
      </c>
      <c r="K37" s="46">
        <v>104</v>
      </c>
      <c r="L37" s="46">
        <v>289</v>
      </c>
      <c r="M37" s="46">
        <v>69</v>
      </c>
      <c r="N37" s="46">
        <v>86.2</v>
      </c>
      <c r="O37" s="46">
        <v>48</v>
      </c>
      <c r="P37" s="47">
        <f t="shared" si="5"/>
        <v>386.1</v>
      </c>
      <c r="Q37" s="47">
        <f t="shared" si="6"/>
        <v>337.55</v>
      </c>
      <c r="R37" s="14" t="s">
        <v>60</v>
      </c>
      <c r="S37" s="19">
        <v>6</v>
      </c>
      <c r="T37" s="20" t="s">
        <v>36</v>
      </c>
      <c r="U37" s="48"/>
      <c r="V37" s="14" t="s">
        <v>159</v>
      </c>
      <c r="W37" s="46" t="s">
        <v>112</v>
      </c>
      <c r="X37" s="50"/>
    </row>
    <row r="38" spans="1:24" ht="36">
      <c r="A38" s="12">
        <v>34</v>
      </c>
      <c r="B38" s="20" t="s">
        <v>138</v>
      </c>
      <c r="C38" s="46" t="s">
        <v>160</v>
      </c>
      <c r="D38" s="23"/>
      <c r="E38" s="14" t="s">
        <v>161</v>
      </c>
      <c r="F38" s="46" t="s">
        <v>162</v>
      </c>
      <c r="G38" s="20" t="s">
        <v>59</v>
      </c>
      <c r="H38" s="46">
        <v>52</v>
      </c>
      <c r="I38" s="46">
        <v>42</v>
      </c>
      <c r="J38" s="46">
        <v>90</v>
      </c>
      <c r="K38" s="46">
        <v>89</v>
      </c>
      <c r="L38" s="46">
        <v>273</v>
      </c>
      <c r="M38" s="46">
        <v>78</v>
      </c>
      <c r="N38" s="46">
        <v>85.2</v>
      </c>
      <c r="O38" s="46">
        <v>45</v>
      </c>
      <c r="P38" s="47">
        <f t="shared" si="5"/>
        <v>395.1</v>
      </c>
      <c r="Q38" s="47">
        <f t="shared" si="6"/>
        <v>334.05</v>
      </c>
      <c r="R38" s="14" t="s">
        <v>43</v>
      </c>
      <c r="S38" s="19">
        <v>7</v>
      </c>
      <c r="T38" s="20" t="s">
        <v>36</v>
      </c>
      <c r="U38" s="48"/>
      <c r="V38" s="14" t="s">
        <v>37</v>
      </c>
      <c r="W38" s="46" t="s">
        <v>100</v>
      </c>
      <c r="X38" s="26"/>
    </row>
    <row r="39" spans="1:24" ht="36">
      <c r="A39" s="12">
        <v>35</v>
      </c>
      <c r="B39" s="20" t="s">
        <v>138</v>
      </c>
      <c r="C39" s="46" t="s">
        <v>163</v>
      </c>
      <c r="D39" s="23"/>
      <c r="E39" s="14" t="s">
        <v>164</v>
      </c>
      <c r="F39" s="46" t="s">
        <v>165</v>
      </c>
      <c r="G39" s="46" t="s">
        <v>65</v>
      </c>
      <c r="H39" s="46">
        <v>55</v>
      </c>
      <c r="I39" s="46">
        <v>57</v>
      </c>
      <c r="J39" s="46">
        <v>91</v>
      </c>
      <c r="K39" s="46">
        <v>77</v>
      </c>
      <c r="L39" s="46">
        <v>280</v>
      </c>
      <c r="M39" s="46">
        <v>60</v>
      </c>
      <c r="N39" s="46">
        <v>85.4</v>
      </c>
      <c r="O39" s="46">
        <v>35</v>
      </c>
      <c r="P39" s="47">
        <f t="shared" si="5"/>
        <v>363.70000000000005</v>
      </c>
      <c r="Q39" s="47">
        <f t="shared" si="6"/>
        <v>321.85</v>
      </c>
      <c r="R39" s="14" t="s">
        <v>43</v>
      </c>
      <c r="S39" s="19">
        <v>8</v>
      </c>
      <c r="T39" s="20" t="s">
        <v>36</v>
      </c>
      <c r="U39" s="48"/>
      <c r="V39" s="14" t="s">
        <v>166</v>
      </c>
      <c r="W39" s="46" t="s">
        <v>112</v>
      </c>
      <c r="X39" s="26"/>
    </row>
    <row r="40" spans="1:24" ht="36">
      <c r="A40" s="12">
        <v>36</v>
      </c>
      <c r="B40" s="20" t="s">
        <v>138</v>
      </c>
      <c r="C40" s="46" t="s">
        <v>156</v>
      </c>
      <c r="D40" s="23"/>
      <c r="E40" s="14" t="s">
        <v>167</v>
      </c>
      <c r="F40" s="46" t="s">
        <v>168</v>
      </c>
      <c r="G40" s="46"/>
      <c r="H40" s="46">
        <v>52</v>
      </c>
      <c r="I40" s="46">
        <v>53</v>
      </c>
      <c r="J40" s="46">
        <v>83</v>
      </c>
      <c r="K40" s="46">
        <v>93</v>
      </c>
      <c r="L40" s="46">
        <v>281</v>
      </c>
      <c r="M40" s="46">
        <v>60</v>
      </c>
      <c r="N40" s="46">
        <v>82.2</v>
      </c>
      <c r="O40" s="46">
        <v>25</v>
      </c>
      <c r="P40" s="47">
        <f t="shared" si="5"/>
        <v>349.1</v>
      </c>
      <c r="Q40" s="47">
        <f t="shared" si="6"/>
        <v>315.05</v>
      </c>
      <c r="R40" s="14" t="s">
        <v>43</v>
      </c>
      <c r="S40" s="19">
        <v>9</v>
      </c>
      <c r="T40" s="20" t="s">
        <v>36</v>
      </c>
      <c r="U40" s="48"/>
      <c r="V40" s="14" t="s">
        <v>169</v>
      </c>
      <c r="W40" s="46" t="s">
        <v>112</v>
      </c>
      <c r="X40" s="26"/>
    </row>
    <row r="41" spans="1:24" ht="36">
      <c r="A41" s="12">
        <v>37</v>
      </c>
      <c r="B41" s="20" t="s">
        <v>138</v>
      </c>
      <c r="C41" s="46" t="s">
        <v>170</v>
      </c>
      <c r="D41" s="23"/>
      <c r="E41" s="14" t="s">
        <v>171</v>
      </c>
      <c r="F41" s="46" t="s">
        <v>172</v>
      </c>
      <c r="G41" s="51" t="s">
        <v>65</v>
      </c>
      <c r="H41" s="46">
        <v>56</v>
      </c>
      <c r="I41" s="46">
        <v>51</v>
      </c>
      <c r="J41" s="46">
        <v>103</v>
      </c>
      <c r="K41" s="46">
        <v>86</v>
      </c>
      <c r="L41" s="46">
        <v>296</v>
      </c>
      <c r="M41" s="46">
        <v>76</v>
      </c>
      <c r="N41" s="46">
        <v>83</v>
      </c>
      <c r="O41" s="46">
        <v>44</v>
      </c>
      <c r="P41" s="47">
        <f t="shared" si="5"/>
        <v>385</v>
      </c>
      <c r="Q41" s="47">
        <f t="shared" si="6"/>
        <v>340.5</v>
      </c>
      <c r="R41" s="14" t="s">
        <v>193</v>
      </c>
      <c r="S41" s="19">
        <v>10</v>
      </c>
      <c r="T41" s="20" t="s">
        <v>36</v>
      </c>
      <c r="U41" s="48"/>
      <c r="V41" s="14" t="s">
        <v>173</v>
      </c>
      <c r="W41" s="46" t="s">
        <v>112</v>
      </c>
      <c r="X41" s="26"/>
    </row>
    <row r="42" spans="1:24" ht="36">
      <c r="A42" s="12">
        <v>38</v>
      </c>
      <c r="B42" s="20" t="s">
        <v>138</v>
      </c>
      <c r="C42" s="46" t="s">
        <v>139</v>
      </c>
      <c r="D42" s="23"/>
      <c r="E42" s="14" t="s">
        <v>174</v>
      </c>
      <c r="F42" s="46" t="s">
        <v>175</v>
      </c>
      <c r="G42" s="51" t="s">
        <v>65</v>
      </c>
      <c r="H42" s="46">
        <v>64</v>
      </c>
      <c r="I42" s="46">
        <v>49</v>
      </c>
      <c r="J42" s="46">
        <v>111</v>
      </c>
      <c r="K42" s="46">
        <v>90</v>
      </c>
      <c r="L42" s="46">
        <v>314</v>
      </c>
      <c r="M42" s="46">
        <v>90</v>
      </c>
      <c r="N42" s="46">
        <v>75.4</v>
      </c>
      <c r="O42" s="46">
        <v>10</v>
      </c>
      <c r="P42" s="47">
        <f t="shared" si="5"/>
        <v>366.20000000000005</v>
      </c>
      <c r="Q42" s="47">
        <f t="shared" si="6"/>
        <v>340.1</v>
      </c>
      <c r="R42" s="14" t="s">
        <v>43</v>
      </c>
      <c r="S42" s="19">
        <v>11</v>
      </c>
      <c r="T42" s="20" t="s">
        <v>36</v>
      </c>
      <c r="U42" s="48"/>
      <c r="V42" s="14" t="s">
        <v>111</v>
      </c>
      <c r="W42" s="46" t="s">
        <v>112</v>
      </c>
      <c r="X42" s="26"/>
    </row>
    <row r="43" spans="1:24" ht="36">
      <c r="A43" s="12">
        <v>39</v>
      </c>
      <c r="B43" s="20" t="s">
        <v>138</v>
      </c>
      <c r="C43" s="46" t="s">
        <v>152</v>
      </c>
      <c r="D43" s="23"/>
      <c r="E43" s="14" t="s">
        <v>176</v>
      </c>
      <c r="F43" s="46" t="s">
        <v>177</v>
      </c>
      <c r="G43" s="51" t="s">
        <v>65</v>
      </c>
      <c r="H43" s="46">
        <v>62</v>
      </c>
      <c r="I43" s="46">
        <v>67</v>
      </c>
      <c r="J43" s="46">
        <v>114</v>
      </c>
      <c r="K43" s="46">
        <v>88</v>
      </c>
      <c r="L43" s="46">
        <v>331</v>
      </c>
      <c r="M43" s="46">
        <v>70</v>
      </c>
      <c r="N43" s="46">
        <v>78.2</v>
      </c>
      <c r="O43" s="46">
        <v>19</v>
      </c>
      <c r="P43" s="47">
        <f t="shared" si="5"/>
        <v>349.1</v>
      </c>
      <c r="Q43" s="47">
        <f t="shared" si="6"/>
        <v>340.05</v>
      </c>
      <c r="R43" s="14" t="s">
        <v>43</v>
      </c>
      <c r="S43" s="19">
        <v>12</v>
      </c>
      <c r="T43" s="20" t="s">
        <v>36</v>
      </c>
      <c r="U43" s="48"/>
      <c r="V43" s="14" t="s">
        <v>178</v>
      </c>
      <c r="W43" s="46" t="s">
        <v>112</v>
      </c>
      <c r="X43" s="26"/>
    </row>
    <row r="44" spans="1:24" ht="36">
      <c r="A44" s="12">
        <v>40</v>
      </c>
      <c r="B44" s="20" t="s">
        <v>138</v>
      </c>
      <c r="C44" s="46" t="s">
        <v>156</v>
      </c>
      <c r="D44" s="23"/>
      <c r="E44" s="14" t="s">
        <v>179</v>
      </c>
      <c r="F44" s="46" t="s">
        <v>180</v>
      </c>
      <c r="G44" s="51" t="s">
        <v>65</v>
      </c>
      <c r="H44" s="46">
        <v>65</v>
      </c>
      <c r="I44" s="46">
        <v>48</v>
      </c>
      <c r="J44" s="46">
        <v>89</v>
      </c>
      <c r="K44" s="46">
        <v>77</v>
      </c>
      <c r="L44" s="46">
        <v>279</v>
      </c>
      <c r="M44" s="46">
        <v>80</v>
      </c>
      <c r="N44" s="46">
        <v>84.2</v>
      </c>
      <c r="O44" s="46">
        <v>50</v>
      </c>
      <c r="P44" s="47">
        <f t="shared" si="5"/>
        <v>397.6</v>
      </c>
      <c r="Q44" s="47">
        <f t="shared" si="6"/>
        <v>338.3</v>
      </c>
      <c r="R44" s="14" t="s">
        <v>43</v>
      </c>
      <c r="S44" s="19">
        <v>13</v>
      </c>
      <c r="T44" s="20" t="s">
        <v>36</v>
      </c>
      <c r="U44" s="48"/>
      <c r="V44" s="14" t="s">
        <v>181</v>
      </c>
      <c r="W44" s="46" t="s">
        <v>112</v>
      </c>
      <c r="X44" s="26"/>
    </row>
    <row r="45" spans="1:24" ht="36">
      <c r="A45" s="12">
        <v>41</v>
      </c>
      <c r="B45" s="20" t="s">
        <v>138</v>
      </c>
      <c r="C45" s="46" t="s">
        <v>182</v>
      </c>
      <c r="D45" s="23"/>
      <c r="E45" s="14" t="s">
        <v>183</v>
      </c>
      <c r="F45" s="46" t="s">
        <v>184</v>
      </c>
      <c r="G45" s="51" t="s">
        <v>65</v>
      </c>
      <c r="H45" s="46">
        <v>70</v>
      </c>
      <c r="I45" s="46">
        <v>51</v>
      </c>
      <c r="J45" s="46">
        <v>96</v>
      </c>
      <c r="K45" s="46">
        <v>90</v>
      </c>
      <c r="L45" s="46">
        <v>307</v>
      </c>
      <c r="M45" s="46">
        <v>77</v>
      </c>
      <c r="N45" s="46">
        <v>81</v>
      </c>
      <c r="O45" s="46">
        <v>20</v>
      </c>
      <c r="P45" s="47">
        <f t="shared" si="5"/>
        <v>368.5</v>
      </c>
      <c r="Q45" s="47">
        <f t="shared" si="6"/>
        <v>337.75</v>
      </c>
      <c r="R45" s="14" t="s">
        <v>43</v>
      </c>
      <c r="S45" s="19">
        <v>14</v>
      </c>
      <c r="T45" s="20" t="s">
        <v>36</v>
      </c>
      <c r="U45" s="48"/>
      <c r="V45" s="14" t="s">
        <v>178</v>
      </c>
      <c r="W45" s="46" t="s">
        <v>112</v>
      </c>
      <c r="X45" s="52"/>
    </row>
    <row r="46" spans="1:24" ht="36">
      <c r="A46" s="12">
        <v>42</v>
      </c>
      <c r="B46" s="20" t="s">
        <v>138</v>
      </c>
      <c r="C46" s="46" t="s">
        <v>163</v>
      </c>
      <c r="D46" s="23"/>
      <c r="E46" s="14" t="s">
        <v>185</v>
      </c>
      <c r="F46" s="46" t="s">
        <v>186</v>
      </c>
      <c r="G46" s="51" t="s">
        <v>65</v>
      </c>
      <c r="H46" s="46">
        <v>69</v>
      </c>
      <c r="I46" s="46">
        <v>39</v>
      </c>
      <c r="J46" s="46">
        <v>94</v>
      </c>
      <c r="K46" s="46">
        <v>89</v>
      </c>
      <c r="L46" s="46">
        <v>291</v>
      </c>
      <c r="M46" s="46">
        <v>78</v>
      </c>
      <c r="N46" s="46">
        <v>77.6</v>
      </c>
      <c r="O46" s="46">
        <v>31</v>
      </c>
      <c r="P46" s="47">
        <f t="shared" si="5"/>
        <v>365.29999999999995</v>
      </c>
      <c r="Q46" s="47">
        <f t="shared" si="6"/>
        <v>328.15</v>
      </c>
      <c r="R46" s="14" t="s">
        <v>193</v>
      </c>
      <c r="S46" s="19">
        <v>15</v>
      </c>
      <c r="T46" s="20" t="s">
        <v>36</v>
      </c>
      <c r="U46" s="48"/>
      <c r="V46" s="14" t="s">
        <v>187</v>
      </c>
      <c r="W46" s="46" t="s">
        <v>112</v>
      </c>
      <c r="X46" s="26"/>
    </row>
    <row r="47" spans="1:24" ht="36">
      <c r="A47" s="12">
        <v>43</v>
      </c>
      <c r="B47" s="20" t="s">
        <v>138</v>
      </c>
      <c r="C47" s="46" t="s">
        <v>188</v>
      </c>
      <c r="D47" s="23"/>
      <c r="E47" s="14" t="s">
        <v>189</v>
      </c>
      <c r="F47" s="53" t="s">
        <v>190</v>
      </c>
      <c r="G47" s="51" t="s">
        <v>65</v>
      </c>
      <c r="H47" s="53">
        <v>67</v>
      </c>
      <c r="I47" s="53">
        <v>42</v>
      </c>
      <c r="J47" s="53">
        <v>101</v>
      </c>
      <c r="K47" s="53">
        <v>92</v>
      </c>
      <c r="L47" s="53">
        <v>302</v>
      </c>
      <c r="M47" s="53">
        <v>64</v>
      </c>
      <c r="N47" s="53">
        <v>79.4</v>
      </c>
      <c r="O47" s="53">
        <v>30</v>
      </c>
      <c r="P47" s="54">
        <f t="shared" si="5"/>
        <v>349.20000000000005</v>
      </c>
      <c r="Q47" s="54">
        <f t="shared" si="6"/>
        <v>325.6</v>
      </c>
      <c r="R47" s="14" t="s">
        <v>43</v>
      </c>
      <c r="S47" s="19">
        <v>16</v>
      </c>
      <c r="T47" s="20" t="s">
        <v>36</v>
      </c>
      <c r="U47" s="48"/>
      <c r="V47" s="55" t="s">
        <v>191</v>
      </c>
      <c r="W47" s="46" t="s">
        <v>112</v>
      </c>
      <c r="X47" s="26"/>
    </row>
    <row r="48" spans="1:24" ht="36">
      <c r="A48" s="59">
        <v>44</v>
      </c>
      <c r="B48" s="71" t="s">
        <v>194</v>
      </c>
      <c r="C48" s="72" t="s">
        <v>195</v>
      </c>
      <c r="D48" s="23"/>
      <c r="E48" s="73" t="s">
        <v>196</v>
      </c>
      <c r="F48" s="19" t="s">
        <v>197</v>
      </c>
      <c r="G48" s="74"/>
      <c r="H48" s="19">
        <v>64</v>
      </c>
      <c r="I48" s="19">
        <v>62</v>
      </c>
      <c r="J48" s="19">
        <v>75</v>
      </c>
      <c r="K48" s="19">
        <v>80</v>
      </c>
      <c r="L48" s="19">
        <v>281</v>
      </c>
      <c r="M48" s="25">
        <v>70</v>
      </c>
      <c r="N48" s="30">
        <v>74.1764705882353</v>
      </c>
      <c r="O48" s="19">
        <v>38</v>
      </c>
      <c r="P48" s="30">
        <f>M48*1.5+N48*3+O48*0.5</f>
        <v>346.5294117647059</v>
      </c>
      <c r="Q48" s="30">
        <f>L48*0.5+P48*0.5</f>
        <v>313.7647058823529</v>
      </c>
      <c r="R48" s="73" t="s">
        <v>198</v>
      </c>
      <c r="S48" s="59">
        <v>17</v>
      </c>
      <c r="T48" s="71" t="s">
        <v>199</v>
      </c>
      <c r="U48" s="23"/>
      <c r="V48" s="75" t="s">
        <v>200</v>
      </c>
      <c r="W48" s="72" t="s">
        <v>201</v>
      </c>
      <c r="X48" s="23"/>
    </row>
  </sheetData>
  <autoFilter ref="A4:Y47"/>
  <mergeCells count="18">
    <mergeCell ref="A3:A4"/>
    <mergeCell ref="B3:B4"/>
    <mergeCell ref="C3:D3"/>
    <mergeCell ref="E3:E4"/>
    <mergeCell ref="F3:F4"/>
    <mergeCell ref="T3:T4"/>
    <mergeCell ref="U3:U4"/>
    <mergeCell ref="B1:X1"/>
    <mergeCell ref="B2:E2"/>
    <mergeCell ref="W2:X2"/>
    <mergeCell ref="G3:G4"/>
    <mergeCell ref="H3:L3"/>
    <mergeCell ref="W3:W4"/>
    <mergeCell ref="X3:X4"/>
    <mergeCell ref="M3:P3"/>
    <mergeCell ref="Q3:Q4"/>
    <mergeCell ref="R3:R4"/>
    <mergeCell ref="S3:S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李文华</dc:creator>
  <cp:keywords/>
  <dc:description/>
  <cp:lastModifiedBy>李文华</cp:lastModifiedBy>
  <dcterms:created xsi:type="dcterms:W3CDTF">2018-04-10T06:19:04Z</dcterms:created>
  <dcterms:modified xsi:type="dcterms:W3CDTF">2018-04-18T01:15:25Z</dcterms:modified>
  <cp:category/>
  <cp:version/>
  <cp:contentType/>
  <cp:contentStatus/>
</cp:coreProperties>
</file>